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44" activeTab="0"/>
  </bookViews>
  <sheets>
    <sheet name="Урицкого22" sheetId="1" r:id="rId1"/>
    <sheet name="Урицкого35" sheetId="2" r:id="rId2"/>
    <sheet name="Урицкого39" sheetId="3" r:id="rId3"/>
    <sheet name="Урицкого45" sheetId="4" r:id="rId4"/>
    <sheet name="Урицкого47" sheetId="5" r:id="rId5"/>
    <sheet name="Урицкого53" sheetId="6" r:id="rId6"/>
    <sheet name="Урицкого55" sheetId="7" r:id="rId7"/>
    <sheet name="Урицкого62" sheetId="8" r:id="rId8"/>
    <sheet name="Урицкого62а" sheetId="9" r:id="rId9"/>
    <sheet name="Урицкого64" sheetId="10" r:id="rId10"/>
    <sheet name="Урицкого66" sheetId="11" r:id="rId11"/>
    <sheet name="Урицкого70" sheetId="12" r:id="rId12"/>
  </sheets>
  <definedNames>
    <definedName name="_xlnm.Print_Area" localSheetId="0">'Урицкого22'!$A$1:$C$86</definedName>
    <definedName name="_xlnm.Print_Area" localSheetId="1">'Урицкого35'!$A$1:$C$82</definedName>
    <definedName name="_xlnm.Print_Area" localSheetId="2">'Урицкого39'!$A$1:$C$81</definedName>
    <definedName name="_xlnm.Print_Area" localSheetId="3">'Урицкого45'!$A$1:$C$81</definedName>
    <definedName name="_xlnm.Print_Area" localSheetId="4">'Урицкого47'!$A$1:$C$44</definedName>
    <definedName name="_xlnm.Print_Area" localSheetId="5">'Урицкого53'!$A$1:$C$86</definedName>
    <definedName name="_xlnm.Print_Area" localSheetId="6">'Урицкого55'!$A$1:$C$91</definedName>
    <definedName name="_xlnm.Print_Area" localSheetId="7">'Урицкого62'!$A$1:$C$82</definedName>
    <definedName name="_xlnm.Print_Area" localSheetId="8">'Урицкого62а'!$A$1:$C$83</definedName>
    <definedName name="_xlnm.Print_Area" localSheetId="9">'Урицкого64'!$A$1:$C$44</definedName>
    <definedName name="_xlnm.Print_Area" localSheetId="10">'Урицкого66'!$A$1:$C$85</definedName>
    <definedName name="_xlnm.Print_Area" localSheetId="11">'Урицкого70'!$A$1:$C$79</definedName>
  </definedNames>
  <calcPr fullCalcOnLoad="1"/>
</workbook>
</file>

<file path=xl/sharedStrings.xml><?xml version="1.0" encoding="utf-8"?>
<sst xmlns="http://schemas.openxmlformats.org/spreadsheetml/2006/main" count="791" uniqueCount="181">
  <si>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</si>
  <si>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</si>
  <si>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</si>
  <si>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</si>
  <si>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 и услуг по содержанию  общего имущества  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</si>
  <si>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</si>
  <si>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</si>
  <si>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</si>
  <si>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</si>
  <si>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</si>
  <si>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</si>
  <si>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</si>
  <si>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</si>
  <si>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</si>
  <si>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</si>
  <si>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</si>
  <si>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</si>
  <si>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</si>
  <si>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</si>
  <si>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</si>
  <si>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</si>
  <si>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</si>
  <si>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</si>
  <si>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</si>
  <si>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</si>
  <si>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</si>
  <si>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</si>
  <si>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</si>
  <si>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</si>
  <si>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Техническое обслуживание и содержание строительных конструкций и отдельных элементов многоквартирных домов</t>
  </si>
  <si>
    <t xml:space="preserve">Услуги по управлению многоквартирным домом 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</si>
  <si>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</si>
  <si>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</si>
  <si>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</si>
  <si>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</si>
  <si>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</si>
  <si>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 xml:space="preserve">Техническое и аварийное обслуживание внутридомовых газовых сетей </t>
  </si>
  <si>
    <t>Прочие работы и услуги</t>
  </si>
  <si>
    <t>________________</t>
  </si>
  <si>
    <t>_________________</t>
  </si>
  <si>
    <t>И.Р.Давлетшин</t>
  </si>
  <si>
    <t>Директор ООО "Уютный Квартал                      ______________________</t>
  </si>
  <si>
    <t>Плановая чистка пластинчатого теплообменника</t>
  </si>
  <si>
    <t>Дератизация в МОП</t>
  </si>
  <si>
    <t>Плановая чистка скоростного водонагревателя</t>
  </si>
  <si>
    <t>Остаток начислений по статье "Текущий ремонт и прочие работы по заявкам собственников помещений МКД" на 01.01.2016 г.</t>
  </si>
  <si>
    <t xml:space="preserve">в многоквартирном доме № 22 по ул.Урицкого на 2016 год </t>
  </si>
  <si>
    <t xml:space="preserve">в многоквартирном доме № 35 по ул.Урицкого на 2016 год </t>
  </si>
  <si>
    <t xml:space="preserve">в многоквартирном доме № 39 по ул.Урицкого на 2016 год </t>
  </si>
  <si>
    <t xml:space="preserve">в многоквартирном доме № 45 по ул.Урицкого на 2016 год </t>
  </si>
  <si>
    <t xml:space="preserve">в многоквартирном доме № 47 по ул.Урицкого на 2016 год </t>
  </si>
  <si>
    <t xml:space="preserve">в многоквартирном доме № 53 по ул.Урицкого на 2016 год </t>
  </si>
  <si>
    <t xml:space="preserve">в многоквартирном доме № 55 по ул.Урицкого на 2016 год </t>
  </si>
  <si>
    <t xml:space="preserve">в многоквартирном доме № 62 по ул.Урицкого на 2016 год </t>
  </si>
  <si>
    <t xml:space="preserve">в многоквартирном доме № 62а по ул.Урицкого на 2016 год </t>
  </si>
  <si>
    <t xml:space="preserve">в многоквартирном доме № 64 по ул.Урицкого на 2016 год </t>
  </si>
  <si>
    <t xml:space="preserve">в многоквартирном доме № 66 по ул.Урицкого на 2016 год </t>
  </si>
  <si>
    <t xml:space="preserve">в многоквартирном доме № 70 по ул.Урицкого на 2016 год </t>
  </si>
  <si>
    <t>Сумма за 2016 год, руб.коп.</t>
  </si>
  <si>
    <t>Итого расходы по содержанию общего имущества за 2016 год</t>
  </si>
  <si>
    <t>Итого начислено платы за 2016 год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</si>
  <si>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</si>
  <si>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</si>
  <si>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</si>
  <si>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</si>
  <si>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</si>
  <si>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</si>
  <si>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</si>
  <si>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</si>
  <si>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в домах с мусоропроводами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</si>
  <si>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</si>
  <si>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</si>
  <si>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</si>
  <si>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</si>
  <si>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Установка ящиков почтовых 10 шт. (стоимость материалов)</t>
  </si>
  <si>
    <t>Замена запорной арматуры на стояках ГВС (8 шт.); замена стояка ГВС в кв.54,56</t>
  </si>
  <si>
    <t>Устройство фундамента под пластинчатый теплообменник в подвале</t>
  </si>
  <si>
    <t>Частичная замена трубопровода ХВС в подвале</t>
  </si>
  <si>
    <t>Врезка запорной арматуры (вентиль Д32мм. - 1 шт.) при замене труб ХВС</t>
  </si>
  <si>
    <t>Установка аншлагов уличных - 2 шт. (стоимость материалов)</t>
  </si>
  <si>
    <t>Замена канализационного стояка в кв.19</t>
  </si>
  <si>
    <t>Дератизация в МОП (ООО "ЧеК")</t>
  </si>
  <si>
    <t>Замена канализационных сетей от колодца до фундамента дома пп.4,7</t>
  </si>
  <si>
    <t>Установка замков в МОП - 5 шт., пленка - 4 м. (устранение затопления с крыши) (стоимость материалов)</t>
  </si>
  <si>
    <t>Замена крана в подвале; замена сгонов на системе отопления в кв.20,22</t>
  </si>
  <si>
    <t>Замена труб ливневой канализации на чердаке п.4</t>
  </si>
  <si>
    <t>Замена приемных клапанов на стволе мусоропровода 1 шт.</t>
  </si>
  <si>
    <t>Снос дерева на придомовой территории</t>
  </si>
  <si>
    <t>Замена канализационных труб в подвале пп.1,2</t>
  </si>
  <si>
    <t>Установка светильников светодиодных в подъездах - 20 шт.</t>
  </si>
  <si>
    <t>Плановая чистка пластинчатого теплообменника - 2 раза</t>
  </si>
  <si>
    <t>Дератизация в МОП (ООО "ЧеК") - 2 раза</t>
  </si>
  <si>
    <t>3.17.</t>
  </si>
  <si>
    <t>3.18.</t>
  </si>
  <si>
    <t>3.19.</t>
  </si>
  <si>
    <t>Уборка снега и наледи с крыши (ООО "Высота")</t>
  </si>
  <si>
    <t>Ремонт кирпичной кладки вентиляционных труб (4 шт.)</t>
  </si>
  <si>
    <t>Ремонт крыльца плиткой тротуарной</t>
  </si>
  <si>
    <t>Обрезка веток деревьев на придомовой территории</t>
  </si>
  <si>
    <t>Бетонирование пола в коридоре</t>
  </si>
  <si>
    <t>Частичная изоляция труб отопления; замена труб отопления (4 м.)</t>
  </si>
  <si>
    <t>Вывеска в МОП - 1 шт. (стоимость материалов)</t>
  </si>
  <si>
    <t>Герметизация соединений между листами асбестоцементного шифера на крыше</t>
  </si>
  <si>
    <t>Замена насоса на системе ГВС в подвале (стоимость материалов)</t>
  </si>
  <si>
    <t>Уборка снега с козырьков</t>
  </si>
  <si>
    <t>Врезка перемычки в систему отопления кв.5</t>
  </si>
  <si>
    <t>Обрезка нижних сучьев у деревьев на придомовой территории. Установка доводчика на дверь в подъезд - 1 шт.</t>
  </si>
  <si>
    <t>Установка скамейки и урны уличной на придомовой территории (ИП Щелконогов В.А.)</t>
  </si>
  <si>
    <t>Перевозка песка на придомовую территорию (транспорные услуги МП "Благоустройство")</t>
  </si>
  <si>
    <t>Ремонт вентиляционной системы в кв.4 (стоимость материалов)</t>
  </si>
  <si>
    <t>Смена запорной арматуры на стояках отопления в подвале</t>
  </si>
  <si>
    <t>Прокладка трубы в подвале для полива</t>
  </si>
  <si>
    <t>Частичный ремонт отмостки</t>
  </si>
  <si>
    <t>Ремонт вентканала в кв.4 (стоимость материалов)</t>
  </si>
  <si>
    <t>Промывка системы отопления (вода 50 куб.м.)</t>
  </si>
  <si>
    <t>Ремонт желобов (ИП Альмухаметов И.Т.)</t>
  </si>
  <si>
    <t>Установка светильников светодиодных в МОП - 3 шт. (стоимость материалов)</t>
  </si>
  <si>
    <t>Уборка снега и наледи с крыши (ООО "Высота") - 4 раза</t>
  </si>
  <si>
    <t>Очистка и устранение завалов в вентиляционной системе кв.4,5,30 (ООО "Энергострой")</t>
  </si>
  <si>
    <t>Изготовление и установка ограждений на придомовой территории</t>
  </si>
  <si>
    <t>Изготовление и установка козырька в п.2</t>
  </si>
  <si>
    <t>Установка аншлагов уличных - 1 шт. (стоимость материалов)</t>
  </si>
  <si>
    <t>Окраска козырька п.2 (стоимость материалов)</t>
  </si>
  <si>
    <t>Щебенение ям на придомовой территории около колодца (щебень - 0,05 т.) (стоимость материалов)</t>
  </si>
  <si>
    <t>Окраска входной двери в п.2 (стоимость материалов)</t>
  </si>
  <si>
    <t>Косметический ремонт с окраской пола п.2</t>
  </si>
  <si>
    <t>Частичная изоляция труб отопления в п.1</t>
  </si>
  <si>
    <t>Периодическая проверка вентиляционной системы (Кировское областное отделение ВДПО)</t>
  </si>
  <si>
    <t>Ремонт слухового окна на чердаке (поликарбонат - 1 кв.м.) (стоимость материалов)</t>
  </si>
  <si>
    <t>Материалы разные (стенды информационные - 2 шт.)</t>
  </si>
  <si>
    <t>Дезинсекция в МОП (ООО "ЧеК")</t>
  </si>
  <si>
    <t>Установка запорной арматуры (затворы 7 шт.) на системе отопления в подвале</t>
  </si>
  <si>
    <t>Ремонт водосточной системы, очистка желобов от мусора и грязи (ИП Альмухаметов И.Т.)</t>
  </si>
  <si>
    <t>Снос деревьев на придомовой территории</t>
  </si>
  <si>
    <t>Ремонт электропроводки освещения в подъездах</t>
  </si>
  <si>
    <t>Заделка гильз на системе отопления</t>
  </si>
  <si>
    <t>Вывеска в МОП - 2 шт. (стоимость материалов)</t>
  </si>
  <si>
    <t>Дератизация в МОП (ООО "ЧеК") - 3 раза</t>
  </si>
  <si>
    <t>Уборка снега и наледи с крыши (ООО "Высота") - 2 раза</t>
  </si>
  <si>
    <t>Окраска ж/бетонных колец на придомовой территории (стоимость материалов)</t>
  </si>
  <si>
    <t>Смена  трубопровода ГВС и установка запорной арматуры  на стояках ГВС в подвале</t>
  </si>
  <si>
    <t>Установка баков под ТКО в мусорокамеры  - 6 шт. (стоимость материалов)</t>
  </si>
  <si>
    <t>Частичный ремонт гидроизоляции на чердачном перекрытии над кв.55</t>
  </si>
  <si>
    <t>Замена канализационных сетей от колодца до фундамента; бетонирование придомовой территории после производства земляных работ</t>
  </si>
  <si>
    <t>Замена запорной арматуры на стояках ХВС и ГВС в подвале</t>
  </si>
  <si>
    <t>Изготовление и установка поручня в п.6</t>
  </si>
  <si>
    <t>Уборка снега с крыши (ООО "Высота")</t>
  </si>
  <si>
    <t>Вывеска в МОП - 3 шт. (стоимость материалов)</t>
  </si>
  <si>
    <t>Уборка снега и наледи с крыши (ООО "Высота") - 7 раз</t>
  </si>
  <si>
    <t>Дезинсекция в МОП (ООО "ЧеК") - 3 раза</t>
  </si>
  <si>
    <t>Замена канализационных труб в подвале дома п.1,2</t>
  </si>
  <si>
    <t>Уборка снега с козырьков над входом в подъезды - 2 раза</t>
  </si>
  <si>
    <t>Ремонт скоростного водонагревателя</t>
  </si>
  <si>
    <t>Утепление труб отопления в канале в подъезде</t>
  </si>
  <si>
    <t>Устройство желобов подвесных</t>
  </si>
  <si>
    <t>Ремонт электропроводки в подвале</t>
  </si>
  <si>
    <t>Замена канализационных сетей от колодца до фундамента дома (без врезки в подвале)</t>
  </si>
  <si>
    <t>Замена запорной арматуры на стояках отопления в подвале дома (67 шт.)</t>
  </si>
  <si>
    <t>Замена запорной арматуры на стояках отопления в подвале (7 шт.)</t>
  </si>
  <si>
    <t>Частичный ремонт отмостки; кирпичная кладка под лоджиями (2 шт.)</t>
  </si>
  <si>
    <t>Изготовление и установка металлической двери схода в подвал</t>
  </si>
  <si>
    <t>Уборка снега и наледи с крыши (ООО "Высота") - 3 раза</t>
  </si>
  <si>
    <t>Очистка и устранение завалов в вентиляционной системе кв.2 (ООО "Энергострой")</t>
  </si>
  <si>
    <t>Косметический ремонт подъезда на 1-м этаже (дополнение)</t>
  </si>
  <si>
    <t>Установка светильников Фото-Акус - 1 шт., ламп светодиодных - 10 шт. в МОП (стоимость материалов)</t>
  </si>
  <si>
    <t>Смена запорной арматуры на стояках ХВС (1 шт.); замена прокладок ТИЖ-0,8 в пластинчатом теплообменнике</t>
  </si>
  <si>
    <t>Ремонт светильников в МОП (клеммники - 10 шт.) (стоимость материалов)</t>
  </si>
  <si>
    <t>Косметический ремонт коридоров и п.1</t>
  </si>
  <si>
    <t>Ремонт штукатурки и шпатлевка стен в коридоре и п.1</t>
  </si>
  <si>
    <t>Щебенение ямы около колодца (стоимость материалов)</t>
  </si>
  <si>
    <t>Перевозка щебня на придомовую территорию (транспорные услуги МП "Благоустройство")</t>
  </si>
  <si>
    <t>Демонтаж, монтаж силовой электропроводки от ВРУ до этажного щита</t>
  </si>
  <si>
    <t>Покраска стены на 1 этаже в МОП (стоимость материалов)</t>
  </si>
  <si>
    <t>Замена канализационных сетей от колодца до фундамента дома п.2</t>
  </si>
  <si>
    <t>Замена запорной арматуры (1 шт.) на стояках ХВС в подвале;</t>
  </si>
  <si>
    <t>Уборка снега с козырьков и крыши - 2 раза</t>
  </si>
  <si>
    <t>Ремонт 2-х зонтов вент.шахт (ИП Альмухаметов И.Т.)</t>
  </si>
  <si>
    <t>Ремонт воронки, очистка желобов (ИП Альмухаметов И.Т.)</t>
  </si>
  <si>
    <t>Проверка вентканалов в кв.17 (Кировское областное отделение ВДПО)</t>
  </si>
  <si>
    <t>Песок в песочницу - 0,3 т.</t>
  </si>
  <si>
    <t>Замок навесной - 1 шт. (подвал п.3)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</si>
</sst>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421875" style="13" customWidth="1"/>
    <col min="2" max="2" width="83.28125" style="13" customWidth="1"/>
    <col min="3" max="3" width="19.42187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46</v>
      </c>
      <c r="B3" s="32"/>
      <c r="C3" s="32"/>
    </row>
    <row r="4" ht="20.25" customHeight="1"/>
    <row r="5" spans="1:3" ht="31.5" customHeight="1">
      <c r="A5" s="3" t="s">
        <v>0</v>
      </c>
      <c r="B5" s="4" t="s">
        <v>2</v>
      </c>
      <c r="C5" s="3" t="s">
        <v>58</v>
      </c>
    </row>
    <row r="6" spans="1:3" ht="48" customHeight="1">
      <c r="A6" s="5">
        <v>1</v>
      </c>
      <c r="B6" s="14" t="s">
        <v>7</v>
      </c>
      <c r="C6" s="7">
        <v>141652.14</v>
      </c>
    </row>
    <row r="7" spans="1:3" ht="34.5" customHeight="1">
      <c r="A7" s="5">
        <v>2</v>
      </c>
      <c r="B7" s="14" t="s">
        <v>6</v>
      </c>
      <c r="C7" s="7">
        <v>51457.31</v>
      </c>
    </row>
    <row r="8" spans="1:3" ht="30">
      <c r="A8" s="5">
        <v>3</v>
      </c>
      <c r="B8" s="14" t="s">
        <v>64</v>
      </c>
      <c r="C8" s="7">
        <v>50879.14</v>
      </c>
    </row>
    <row r="9" spans="1:3" ht="25.5" customHeight="1">
      <c r="A9" s="5">
        <v>4</v>
      </c>
      <c r="B9" s="14" t="s">
        <v>65</v>
      </c>
      <c r="C9" s="7">
        <v>8094.41</v>
      </c>
    </row>
    <row r="10" spans="1:3" ht="25.5" customHeight="1">
      <c r="A10" s="5">
        <v>5</v>
      </c>
      <c r="B10" s="14" t="s">
        <v>66</v>
      </c>
      <c r="C10" s="7">
        <v>8672.58</v>
      </c>
    </row>
    <row r="11" spans="1:3" ht="25.5" customHeight="1">
      <c r="A11" s="5">
        <v>6</v>
      </c>
      <c r="B11" s="1" t="s">
        <v>1</v>
      </c>
      <c r="C11" s="7">
        <v>104649.13</v>
      </c>
    </row>
    <row r="12" spans="1:3" ht="25.5" customHeight="1">
      <c r="A12" s="5">
        <v>7</v>
      </c>
      <c r="B12" s="1" t="s">
        <v>67</v>
      </c>
      <c r="C12" s="7">
        <v>8094.41</v>
      </c>
    </row>
    <row r="13" spans="1:3" ht="25.5" customHeight="1">
      <c r="A13" s="5">
        <v>8</v>
      </c>
      <c r="B13" s="1" t="s">
        <v>68</v>
      </c>
      <c r="C13" s="7">
        <v>28330.43</v>
      </c>
    </row>
    <row r="14" spans="1:3" ht="25.5" customHeight="1">
      <c r="A14" s="5">
        <v>9</v>
      </c>
      <c r="B14" s="1" t="s">
        <v>69</v>
      </c>
      <c r="C14" s="7">
        <v>116212.57</v>
      </c>
    </row>
    <row r="15" spans="1:3" ht="25.5" customHeight="1">
      <c r="A15" s="5">
        <v>10</v>
      </c>
      <c r="B15" s="1" t="s">
        <v>30</v>
      </c>
      <c r="C15" s="7">
        <v>149168.38</v>
      </c>
    </row>
    <row r="16" spans="1:3" ht="25.5" customHeight="1">
      <c r="A16" s="5"/>
      <c r="B16" s="2" t="s">
        <v>59</v>
      </c>
      <c r="C16" s="6">
        <f>SUM(C6:C15)</f>
        <v>667210.5</v>
      </c>
    </row>
    <row r="17" spans="1:3" ht="25.5" customHeight="1">
      <c r="A17" s="11"/>
      <c r="B17" s="29" t="s">
        <v>60</v>
      </c>
      <c r="C17" s="12">
        <v>667210.5</v>
      </c>
    </row>
    <row r="18" spans="1:3" ht="25.5" customHeight="1">
      <c r="A18" s="5"/>
      <c r="B18" s="2" t="s">
        <v>3</v>
      </c>
      <c r="C18" s="6">
        <f>C17-C16</f>
        <v>0</v>
      </c>
    </row>
    <row r="19" spans="1:3" ht="17.25" customHeight="1">
      <c r="A19" s="9"/>
      <c r="B19" s="10"/>
      <c r="C19" s="8"/>
    </row>
    <row r="20" spans="1:3" ht="17.25" customHeight="1">
      <c r="A20" s="9"/>
      <c r="B20" s="10"/>
      <c r="C20" s="8"/>
    </row>
    <row r="21" spans="1:3" ht="17.25" customHeight="1">
      <c r="A21" s="9"/>
      <c r="B21" s="10"/>
      <c r="C21" s="8"/>
    </row>
    <row r="22" spans="1:3" ht="17.25" customHeight="1">
      <c r="A22" s="9"/>
      <c r="B22" s="10"/>
      <c r="C22" s="8"/>
    </row>
    <row r="23" spans="1:3" ht="17.25" customHeight="1">
      <c r="A23" s="9"/>
      <c r="B23" s="10"/>
      <c r="C23" s="8"/>
    </row>
    <row r="24" spans="1:3" ht="17.25" customHeight="1">
      <c r="A24" s="9"/>
      <c r="B24" s="10"/>
      <c r="C24" s="8"/>
    </row>
    <row r="25" spans="1:3" ht="17.25" customHeight="1">
      <c r="A25" s="9"/>
      <c r="B25" s="10"/>
      <c r="C25" s="8"/>
    </row>
    <row r="26" spans="1:3" ht="17.25" customHeight="1">
      <c r="A26" s="9"/>
      <c r="B26" s="10"/>
      <c r="C26" s="8"/>
    </row>
    <row r="27" spans="1:3" ht="17.25" customHeight="1">
      <c r="A27" s="9"/>
      <c r="B27" s="10"/>
      <c r="C27" s="8"/>
    </row>
    <row r="28" spans="1:3" ht="17.25" customHeight="1">
      <c r="A28" s="9"/>
      <c r="B28" s="10"/>
      <c r="C28" s="8"/>
    </row>
    <row r="29" spans="1:3" ht="17.25" customHeight="1">
      <c r="A29" s="9"/>
      <c r="B29" s="10" t="s">
        <v>41</v>
      </c>
      <c r="C29" s="8" t="s">
        <v>40</v>
      </c>
    </row>
    <row r="30" spans="1:3" ht="17.25" customHeight="1">
      <c r="A30" s="9"/>
      <c r="B30" s="10"/>
      <c r="C30" s="8"/>
    </row>
    <row r="31" spans="1:3" ht="17.25" customHeight="1">
      <c r="A31" s="9"/>
      <c r="B31" s="10"/>
      <c r="C31" s="8"/>
    </row>
    <row r="32" spans="1:3" ht="17.25" customHeight="1">
      <c r="A32" s="9"/>
      <c r="B32" s="10"/>
      <c r="C32" s="8"/>
    </row>
    <row r="33" spans="1:3" ht="17.25" customHeight="1">
      <c r="A33" s="9"/>
      <c r="B33" s="10"/>
      <c r="C33" s="8"/>
    </row>
    <row r="34" spans="1:3" ht="17.25" customHeight="1">
      <c r="A34" s="9"/>
      <c r="B34" s="10"/>
      <c r="C34" s="8"/>
    </row>
    <row r="35" spans="1:3" ht="17.25" customHeight="1">
      <c r="A35" s="9"/>
      <c r="B35" s="10"/>
      <c r="C35" s="8"/>
    </row>
    <row r="36" spans="1:3" ht="17.25" customHeight="1">
      <c r="A36" s="9"/>
      <c r="B36" s="10" t="s">
        <v>31</v>
      </c>
      <c r="C36" s="8" t="s">
        <v>32</v>
      </c>
    </row>
    <row r="37" spans="1:3" s="27" customFormat="1" ht="17.25" customHeight="1">
      <c r="A37" s="24"/>
      <c r="B37" s="25" t="s">
        <v>33</v>
      </c>
      <c r="C37" s="26" t="s">
        <v>34</v>
      </c>
    </row>
    <row r="38" spans="1:3" ht="17.25" customHeight="1">
      <c r="A38" s="9"/>
      <c r="B38" s="10"/>
      <c r="C38" s="8"/>
    </row>
    <row r="39" spans="1:3" ht="17.25" customHeight="1">
      <c r="A39" s="9"/>
      <c r="B39" s="10"/>
      <c r="C39" s="8"/>
    </row>
    <row r="40" spans="1:3" ht="17.25" customHeight="1">
      <c r="A40" s="9"/>
      <c r="B40" s="10"/>
      <c r="C40" s="8"/>
    </row>
    <row r="41" spans="1:3" ht="12.75" customHeight="1">
      <c r="A41" s="9"/>
      <c r="B41" s="10"/>
      <c r="C41" s="8"/>
    </row>
    <row r="42" spans="1:3" ht="12.75" customHeight="1">
      <c r="A42" s="9"/>
      <c r="B42" s="10"/>
      <c r="C42" s="8"/>
    </row>
    <row r="43" spans="1:3" ht="17.25" customHeight="1">
      <c r="A43" s="33" t="s">
        <v>8</v>
      </c>
      <c r="B43" s="33"/>
      <c r="C43" s="33"/>
    </row>
    <row r="44" spans="1:3" ht="17.25" customHeight="1">
      <c r="A44" s="32" t="s">
        <v>9</v>
      </c>
      <c r="B44" s="32"/>
      <c r="C44" s="32"/>
    </row>
    <row r="45" spans="1:3" ht="17.25" customHeight="1">
      <c r="A45" s="32" t="s">
        <v>10</v>
      </c>
      <c r="B45" s="32"/>
      <c r="C45" s="32"/>
    </row>
    <row r="46" spans="1:3" ht="17.25" customHeight="1">
      <c r="A46" s="32" t="s">
        <v>46</v>
      </c>
      <c r="B46" s="32"/>
      <c r="C46" s="32"/>
    </row>
    <row r="47" spans="1:3" ht="18.75" customHeight="1">
      <c r="A47" s="15"/>
      <c r="B47" s="15"/>
      <c r="C47" s="15"/>
    </row>
    <row r="48" spans="1:3" ht="30" customHeight="1">
      <c r="A48" s="3" t="s">
        <v>0</v>
      </c>
      <c r="B48" s="4" t="s">
        <v>11</v>
      </c>
      <c r="C48" s="3" t="s">
        <v>58</v>
      </c>
    </row>
    <row r="49" spans="1:3" ht="30" customHeight="1">
      <c r="A49" s="5">
        <v>1</v>
      </c>
      <c r="B49" s="2" t="s">
        <v>45</v>
      </c>
      <c r="C49" s="6">
        <v>-24885.420000000013</v>
      </c>
    </row>
    <row r="50" spans="1:3" ht="28.5" customHeight="1">
      <c r="A50" s="5">
        <v>2</v>
      </c>
      <c r="B50" s="2" t="s">
        <v>61</v>
      </c>
      <c r="C50" s="6">
        <v>289086</v>
      </c>
    </row>
    <row r="51" spans="1:3" ht="22.5" customHeight="1">
      <c r="A51" s="5">
        <v>3</v>
      </c>
      <c r="B51" s="2" t="s">
        <v>62</v>
      </c>
      <c r="C51" s="6">
        <v>227708.13</v>
      </c>
    </row>
    <row r="52" spans="1:3" ht="22.5" customHeight="1">
      <c r="A52" s="16" t="s">
        <v>12</v>
      </c>
      <c r="B52" s="20" t="s">
        <v>74</v>
      </c>
      <c r="C52" s="31">
        <v>3500</v>
      </c>
    </row>
    <row r="53" spans="1:3" ht="22.5" customHeight="1">
      <c r="A53" s="16" t="s">
        <v>13</v>
      </c>
      <c r="B53" s="20" t="s">
        <v>90</v>
      </c>
      <c r="C53" s="31">
        <f>5787+7805</f>
        <v>13592</v>
      </c>
    </row>
    <row r="54" spans="1:3" ht="22.5" customHeight="1">
      <c r="A54" s="16" t="s">
        <v>14</v>
      </c>
      <c r="B54" s="23" t="s">
        <v>75</v>
      </c>
      <c r="C54" s="31">
        <v>9079</v>
      </c>
    </row>
    <row r="55" spans="1:3" ht="22.5" customHeight="1">
      <c r="A55" s="16" t="s">
        <v>15</v>
      </c>
      <c r="B55" s="20" t="s">
        <v>76</v>
      </c>
      <c r="C55" s="31">
        <v>2746</v>
      </c>
    </row>
    <row r="56" spans="1:3" ht="22.5" customHeight="1">
      <c r="A56" s="16" t="s">
        <v>16</v>
      </c>
      <c r="B56" s="20" t="s">
        <v>77</v>
      </c>
      <c r="C56" s="31">
        <v>32326</v>
      </c>
    </row>
    <row r="57" spans="1:3" ht="22.5" customHeight="1">
      <c r="A57" s="16" t="s">
        <v>17</v>
      </c>
      <c r="B57" s="20" t="s">
        <v>78</v>
      </c>
      <c r="C57" s="31">
        <v>1376</v>
      </c>
    </row>
    <row r="58" spans="1:3" ht="22.5" customHeight="1">
      <c r="A58" s="16" t="s">
        <v>19</v>
      </c>
      <c r="B58" s="20" t="s">
        <v>79</v>
      </c>
      <c r="C58" s="31">
        <v>765</v>
      </c>
    </row>
    <row r="59" spans="1:3" ht="22.5" customHeight="1">
      <c r="A59" s="16" t="s">
        <v>20</v>
      </c>
      <c r="B59" s="23" t="s">
        <v>80</v>
      </c>
      <c r="C59" s="31">
        <v>655</v>
      </c>
    </row>
    <row r="60" spans="1:3" ht="22.5" customHeight="1">
      <c r="A60" s="16" t="s">
        <v>21</v>
      </c>
      <c r="B60" s="20" t="s">
        <v>91</v>
      </c>
      <c r="C60" s="31">
        <f>1189.2*2</f>
        <v>2378.4</v>
      </c>
    </row>
    <row r="61" spans="1:3" ht="22.5" customHeight="1">
      <c r="A61" s="16" t="s">
        <v>22</v>
      </c>
      <c r="B61" s="23" t="s">
        <v>82</v>
      </c>
      <c r="C61" s="31">
        <v>47476</v>
      </c>
    </row>
    <row r="62" spans="1:3" ht="22.5" customHeight="1">
      <c r="A62" s="16" t="s">
        <v>23</v>
      </c>
      <c r="B62" s="23" t="s">
        <v>83</v>
      </c>
      <c r="C62" s="31">
        <v>720</v>
      </c>
    </row>
    <row r="63" spans="1:3" ht="22.5" customHeight="1">
      <c r="A63" s="16" t="s">
        <v>24</v>
      </c>
      <c r="B63" s="23" t="s">
        <v>84</v>
      </c>
      <c r="C63" s="31">
        <v>1714</v>
      </c>
    </row>
    <row r="64" spans="1:3" ht="22.5" customHeight="1">
      <c r="A64" s="16" t="s">
        <v>25</v>
      </c>
      <c r="B64" s="23" t="s">
        <v>81</v>
      </c>
      <c r="C64" s="31">
        <v>1189.2</v>
      </c>
    </row>
    <row r="65" spans="1:3" ht="22.5" customHeight="1">
      <c r="A65" s="16" t="s">
        <v>26</v>
      </c>
      <c r="B65" s="23" t="s">
        <v>85</v>
      </c>
      <c r="C65" s="31">
        <v>2175</v>
      </c>
    </row>
    <row r="66" spans="1:3" ht="22.5" customHeight="1">
      <c r="A66" s="16" t="s">
        <v>27</v>
      </c>
      <c r="B66" s="23" t="s">
        <v>86</v>
      </c>
      <c r="C66" s="31">
        <v>3632</v>
      </c>
    </row>
    <row r="67" spans="1:3" ht="22.5" customHeight="1">
      <c r="A67" s="16" t="s">
        <v>28</v>
      </c>
      <c r="B67" s="23" t="s">
        <v>87</v>
      </c>
      <c r="C67" s="31">
        <v>2971</v>
      </c>
    </row>
    <row r="68" spans="1:3" ht="22.5" customHeight="1">
      <c r="A68" s="16" t="s">
        <v>92</v>
      </c>
      <c r="B68" s="23" t="s">
        <v>88</v>
      </c>
      <c r="C68" s="31">
        <v>77609</v>
      </c>
    </row>
    <row r="69" spans="1:3" ht="22.5" customHeight="1">
      <c r="A69" s="16" t="s">
        <v>93</v>
      </c>
      <c r="B69" s="23" t="s">
        <v>89</v>
      </c>
      <c r="C69" s="31">
        <v>20254</v>
      </c>
    </row>
    <row r="70" spans="1:3" ht="22.5" customHeight="1">
      <c r="A70" s="16" t="s">
        <v>94</v>
      </c>
      <c r="B70" s="21" t="s">
        <v>18</v>
      </c>
      <c r="C70" s="18">
        <f>C51-C52-C53-C54-C55-C56-C57-C58-C59-C60-C61-C62-C63-C64-C65-C66-C67-C68-C69</f>
        <v>3550.5300000000134</v>
      </c>
    </row>
    <row r="71" spans="1:3" ht="32.25" customHeight="1">
      <c r="A71" s="5">
        <v>4</v>
      </c>
      <c r="B71" s="2" t="s">
        <v>63</v>
      </c>
      <c r="C71" s="19">
        <f>C49+C50-C51</f>
        <v>36492.44999999995</v>
      </c>
    </row>
    <row r="77" spans="2:3" ht="15">
      <c r="B77" s="10" t="s">
        <v>41</v>
      </c>
      <c r="C77" s="8" t="s">
        <v>40</v>
      </c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/>
      <c r="C83" s="8"/>
    </row>
    <row r="84" spans="2:3" ht="15">
      <c r="B84" s="10"/>
      <c r="C84" s="8"/>
    </row>
    <row r="85" spans="2:3" ht="15">
      <c r="B85" s="10" t="s">
        <v>31</v>
      </c>
      <c r="C85" s="8" t="s">
        <v>32</v>
      </c>
    </row>
    <row r="86" spans="2:3" ht="15">
      <c r="B86" s="25" t="s">
        <v>33</v>
      </c>
      <c r="C86" s="26" t="s">
        <v>34</v>
      </c>
    </row>
  </sheetData>
  <sheetProtection/>
  <mergeCells count="7">
    <mergeCell ref="A46:C46"/>
    <mergeCell ref="A1:C1"/>
    <mergeCell ref="A2:C2"/>
    <mergeCell ref="A3:C3"/>
    <mergeCell ref="A43:C43"/>
    <mergeCell ref="A44:C44"/>
    <mergeCell ref="A45:C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.8515625" style="13" customWidth="1"/>
    <col min="2" max="2" width="82.28125" style="13" customWidth="1"/>
    <col min="3" max="3" width="18.851562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55</v>
      </c>
      <c r="B3" s="32"/>
      <c r="C3" s="32"/>
    </row>
    <row r="4" ht="12.75" customHeight="1"/>
    <row r="5" spans="1:3" ht="32.25" customHeight="1">
      <c r="A5" s="3" t="s">
        <v>0</v>
      </c>
      <c r="B5" s="4" t="s">
        <v>2</v>
      </c>
      <c r="C5" s="3" t="s">
        <v>58</v>
      </c>
    </row>
    <row r="6" spans="1:3" ht="45">
      <c r="A6" s="30">
        <v>1</v>
      </c>
      <c r="B6" s="14" t="s">
        <v>7</v>
      </c>
      <c r="C6" s="7">
        <v>9525.6</v>
      </c>
    </row>
    <row r="7" spans="1:3" ht="30">
      <c r="A7" s="30">
        <v>2</v>
      </c>
      <c r="B7" s="14" t="s">
        <v>6</v>
      </c>
      <c r="C7" s="7">
        <v>3460.32</v>
      </c>
    </row>
    <row r="8" spans="1:3" ht="30">
      <c r="A8" s="30">
        <v>3</v>
      </c>
      <c r="B8" s="14" t="s">
        <v>64</v>
      </c>
      <c r="C8" s="7">
        <v>3421.44</v>
      </c>
    </row>
    <row r="9" spans="1:3" ht="17.25" customHeight="1">
      <c r="A9" s="30">
        <v>4</v>
      </c>
      <c r="B9" s="14" t="s">
        <v>65</v>
      </c>
      <c r="C9" s="7">
        <v>544.32</v>
      </c>
    </row>
    <row r="10" spans="1:3" ht="17.25" customHeight="1">
      <c r="A10" s="30">
        <v>5</v>
      </c>
      <c r="B10" s="1" t="s">
        <v>1</v>
      </c>
      <c r="C10" s="7">
        <v>7037.28</v>
      </c>
    </row>
    <row r="11" spans="1:3" ht="17.25" customHeight="1">
      <c r="A11" s="30">
        <v>6</v>
      </c>
      <c r="B11" s="28" t="s">
        <v>67</v>
      </c>
      <c r="C11" s="7">
        <v>544.32</v>
      </c>
    </row>
    <row r="12" spans="1:3" ht="17.25" customHeight="1">
      <c r="A12" s="30">
        <v>7</v>
      </c>
      <c r="B12" s="1" t="s">
        <v>68</v>
      </c>
      <c r="C12" s="7">
        <v>1905.12</v>
      </c>
    </row>
    <row r="13" spans="1:3" ht="30">
      <c r="A13" s="30">
        <v>8</v>
      </c>
      <c r="B13" s="1" t="s">
        <v>70</v>
      </c>
      <c r="C13" s="7">
        <v>4510.08</v>
      </c>
    </row>
    <row r="14" spans="1:3" ht="30">
      <c r="A14" s="30">
        <v>9</v>
      </c>
      <c r="B14" s="1" t="s">
        <v>29</v>
      </c>
      <c r="C14" s="7">
        <v>816.48</v>
      </c>
    </row>
    <row r="15" spans="1:3" ht="18.75" customHeight="1">
      <c r="A15" s="30">
        <v>10</v>
      </c>
      <c r="B15" s="1" t="s">
        <v>36</v>
      </c>
      <c r="C15" s="7">
        <v>1360.8</v>
      </c>
    </row>
    <row r="16" spans="1:3" ht="18.75" customHeight="1">
      <c r="A16" s="30">
        <v>11</v>
      </c>
      <c r="B16" s="1" t="s">
        <v>30</v>
      </c>
      <c r="C16" s="7">
        <v>10031.04</v>
      </c>
    </row>
    <row r="17" spans="1:3" ht="18.75" customHeight="1">
      <c r="A17" s="5"/>
      <c r="B17" s="2" t="s">
        <v>59</v>
      </c>
      <c r="C17" s="6">
        <f>SUM(C6:C16)</f>
        <v>43156.799999999996</v>
      </c>
    </row>
    <row r="18" spans="1:3" ht="18.75" customHeight="1">
      <c r="A18" s="11"/>
      <c r="B18" s="29" t="s">
        <v>60</v>
      </c>
      <c r="C18" s="12">
        <v>43156.8</v>
      </c>
    </row>
    <row r="19" spans="1:3" ht="18.75" customHeight="1">
      <c r="A19" s="5"/>
      <c r="B19" s="2" t="s">
        <v>3</v>
      </c>
      <c r="C19" s="6">
        <f>C18-C17</f>
        <v>0</v>
      </c>
    </row>
    <row r="20" spans="1:3" ht="17.25" customHeight="1">
      <c r="A20" s="9"/>
      <c r="B20" s="10"/>
      <c r="C20" s="8"/>
    </row>
    <row r="21" spans="1:3" ht="16.5" customHeight="1">
      <c r="A21" s="33" t="s">
        <v>8</v>
      </c>
      <c r="B21" s="33"/>
      <c r="C21" s="33"/>
    </row>
    <row r="22" spans="1:3" ht="16.5" customHeight="1">
      <c r="A22" s="32" t="s">
        <v>9</v>
      </c>
      <c r="B22" s="32"/>
      <c r="C22" s="32"/>
    </row>
    <row r="23" spans="1:3" ht="16.5" customHeight="1">
      <c r="A23" s="32" t="s">
        <v>10</v>
      </c>
      <c r="B23" s="32"/>
      <c r="C23" s="32"/>
    </row>
    <row r="24" spans="1:3" ht="16.5" customHeight="1">
      <c r="A24" s="32" t="s">
        <v>55</v>
      </c>
      <c r="B24" s="32"/>
      <c r="C24" s="32"/>
    </row>
    <row r="25" spans="1:3" ht="15.75" customHeight="1">
      <c r="A25" s="15"/>
      <c r="B25" s="15"/>
      <c r="C25" s="15"/>
    </row>
    <row r="26" spans="1:3" ht="27.75" customHeight="1">
      <c r="A26" s="3" t="s">
        <v>0</v>
      </c>
      <c r="B26" s="4" t="s">
        <v>11</v>
      </c>
      <c r="C26" s="3" t="s">
        <v>58</v>
      </c>
    </row>
    <row r="27" spans="1:3" ht="26.25" customHeight="1">
      <c r="A27" s="5">
        <v>1</v>
      </c>
      <c r="B27" s="2" t="s">
        <v>45</v>
      </c>
      <c r="C27" s="6">
        <v>9317.98</v>
      </c>
    </row>
    <row r="28" spans="1:3" ht="29.25" customHeight="1">
      <c r="A28" s="5">
        <v>2</v>
      </c>
      <c r="B28" s="2" t="s">
        <v>61</v>
      </c>
      <c r="C28" s="6">
        <v>15552</v>
      </c>
    </row>
    <row r="29" spans="1:3" ht="19.5" customHeight="1">
      <c r="A29" s="5">
        <v>3</v>
      </c>
      <c r="B29" s="2" t="s">
        <v>62</v>
      </c>
      <c r="C29" s="6">
        <v>16270</v>
      </c>
    </row>
    <row r="30" spans="1:3" ht="15.75" customHeight="1">
      <c r="A30" s="16" t="s">
        <v>12</v>
      </c>
      <c r="B30" s="23" t="s">
        <v>138</v>
      </c>
      <c r="C30" s="31">
        <f>500+600</f>
        <v>1100</v>
      </c>
    </row>
    <row r="31" spans="1:3" ht="15.75" customHeight="1">
      <c r="A31" s="16" t="s">
        <v>13</v>
      </c>
      <c r="B31" s="20" t="s">
        <v>162</v>
      </c>
      <c r="C31" s="31">
        <v>5140</v>
      </c>
    </row>
    <row r="32" spans="1:3" ht="15.75" customHeight="1">
      <c r="A32" s="16" t="s">
        <v>14</v>
      </c>
      <c r="B32" s="20" t="s">
        <v>44</v>
      </c>
      <c r="C32" s="31">
        <v>2208</v>
      </c>
    </row>
    <row r="33" spans="1:3" ht="15.75" customHeight="1">
      <c r="A33" s="16" t="s">
        <v>15</v>
      </c>
      <c r="B33" s="20" t="s">
        <v>152</v>
      </c>
      <c r="C33" s="31">
        <v>1499</v>
      </c>
    </row>
    <row r="34" spans="1:3" ht="15.75" customHeight="1">
      <c r="A34" s="16" t="s">
        <v>16</v>
      </c>
      <c r="B34" s="20" t="s">
        <v>163</v>
      </c>
      <c r="C34" s="31">
        <v>5939</v>
      </c>
    </row>
    <row r="35" spans="1:3" ht="15.75" customHeight="1">
      <c r="A35" s="16" t="s">
        <v>17</v>
      </c>
      <c r="B35" s="20" t="s">
        <v>101</v>
      </c>
      <c r="C35" s="31">
        <v>384</v>
      </c>
    </row>
    <row r="36" spans="1:3" ht="15.75" customHeight="1">
      <c r="A36" s="16" t="s">
        <v>19</v>
      </c>
      <c r="B36" s="17" t="s">
        <v>37</v>
      </c>
      <c r="C36" s="18">
        <f>C29-C30-C31-C32-C33-C34-C35</f>
        <v>0</v>
      </c>
    </row>
    <row r="37" spans="1:3" ht="27" customHeight="1">
      <c r="A37" s="5">
        <v>4</v>
      </c>
      <c r="B37" s="2" t="s">
        <v>63</v>
      </c>
      <c r="C37" s="19">
        <f>C27+C28-C29</f>
        <v>8599.98</v>
      </c>
    </row>
    <row r="39" spans="2:3" ht="15">
      <c r="B39" s="10" t="s">
        <v>41</v>
      </c>
      <c r="C39" s="8" t="s">
        <v>40</v>
      </c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 t="s">
        <v>31</v>
      </c>
      <c r="C43" s="8" t="s">
        <v>38</v>
      </c>
    </row>
    <row r="44" spans="2:3" ht="15">
      <c r="B44" s="25" t="s">
        <v>33</v>
      </c>
      <c r="C44" s="26" t="s">
        <v>34</v>
      </c>
    </row>
  </sheetData>
  <sheetProtection/>
  <mergeCells count="7">
    <mergeCell ref="A21:C21"/>
    <mergeCell ref="A22:C22"/>
    <mergeCell ref="A23:C23"/>
    <mergeCell ref="A24:C24"/>
    <mergeCell ref="A1:C1"/>
    <mergeCell ref="A2:C2"/>
    <mergeCell ref="A3:C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3.8515625" style="13" customWidth="1"/>
    <col min="2" max="2" width="82.28125" style="13" customWidth="1"/>
    <col min="3" max="3" width="18.851562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56</v>
      </c>
      <c r="B3" s="32"/>
      <c r="C3" s="32"/>
    </row>
    <row r="4" ht="17.25" customHeight="1"/>
    <row r="5" spans="1:3" ht="32.25" customHeight="1">
      <c r="A5" s="3" t="s">
        <v>0</v>
      </c>
      <c r="B5" s="4" t="s">
        <v>2</v>
      </c>
      <c r="C5" s="3" t="s">
        <v>58</v>
      </c>
    </row>
    <row r="6" spans="1:3" ht="43.5" customHeight="1">
      <c r="A6" s="30">
        <v>1</v>
      </c>
      <c r="B6" s="14" t="s">
        <v>7</v>
      </c>
      <c r="C6" s="7">
        <v>52955.28</v>
      </c>
    </row>
    <row r="7" spans="1:3" ht="29.25" customHeight="1">
      <c r="A7" s="30">
        <v>2</v>
      </c>
      <c r="B7" s="14" t="s">
        <v>6</v>
      </c>
      <c r="C7" s="7">
        <v>19236.82</v>
      </c>
    </row>
    <row r="8" spans="1:3" ht="29.25" customHeight="1">
      <c r="A8" s="30">
        <v>3</v>
      </c>
      <c r="B8" s="14" t="s">
        <v>64</v>
      </c>
      <c r="C8" s="7">
        <v>19020.67</v>
      </c>
    </row>
    <row r="9" spans="1:3" ht="29.25" customHeight="1">
      <c r="A9" s="30">
        <v>4</v>
      </c>
      <c r="B9" s="14" t="s">
        <v>65</v>
      </c>
      <c r="C9" s="7">
        <v>3026.02</v>
      </c>
    </row>
    <row r="10" spans="1:3" ht="29.25" customHeight="1">
      <c r="A10" s="30">
        <v>5</v>
      </c>
      <c r="B10" s="14" t="s">
        <v>66</v>
      </c>
      <c r="C10" s="7">
        <v>3242.16</v>
      </c>
    </row>
    <row r="11" spans="1:3" ht="29.25" customHeight="1">
      <c r="A11" s="30">
        <v>6</v>
      </c>
      <c r="B11" s="14" t="s">
        <v>1</v>
      </c>
      <c r="C11" s="7">
        <v>39122.06</v>
      </c>
    </row>
    <row r="12" spans="1:3" ht="29.25" customHeight="1">
      <c r="A12" s="30">
        <v>7</v>
      </c>
      <c r="B12" s="14" t="s">
        <v>67</v>
      </c>
      <c r="C12" s="7">
        <v>3026.02</v>
      </c>
    </row>
    <row r="13" spans="1:3" ht="29.25" customHeight="1">
      <c r="A13" s="30">
        <v>8</v>
      </c>
      <c r="B13" s="14" t="s">
        <v>68</v>
      </c>
      <c r="C13" s="7">
        <v>10591.06</v>
      </c>
    </row>
    <row r="14" spans="1:3" ht="29.25" customHeight="1">
      <c r="A14" s="30">
        <v>9</v>
      </c>
      <c r="B14" s="1" t="s">
        <v>70</v>
      </c>
      <c r="C14" s="7">
        <v>25072.7</v>
      </c>
    </row>
    <row r="15" spans="1:3" ht="29.25" customHeight="1">
      <c r="A15" s="30">
        <v>10</v>
      </c>
      <c r="B15" s="14" t="s">
        <v>29</v>
      </c>
      <c r="C15" s="7">
        <v>4539.02</v>
      </c>
    </row>
    <row r="16" spans="1:3" ht="29.25" customHeight="1">
      <c r="A16" s="30">
        <v>11</v>
      </c>
      <c r="B16" s="1" t="s">
        <v>30</v>
      </c>
      <c r="C16" s="7">
        <v>55765.15</v>
      </c>
    </row>
    <row r="17" spans="1:3" ht="29.25" customHeight="1">
      <c r="A17" s="5"/>
      <c r="B17" s="2" t="s">
        <v>59</v>
      </c>
      <c r="C17" s="6">
        <f>SUM(C6:C16)</f>
        <v>235596.96</v>
      </c>
    </row>
    <row r="18" spans="1:3" ht="29.25" customHeight="1">
      <c r="A18" s="11"/>
      <c r="B18" s="29" t="s">
        <v>60</v>
      </c>
      <c r="C18" s="12">
        <v>235596.96</v>
      </c>
    </row>
    <row r="19" spans="1:3" ht="29.25" customHeight="1">
      <c r="A19" s="5"/>
      <c r="B19" s="2" t="s">
        <v>3</v>
      </c>
      <c r="C19" s="6">
        <f>C18-C17</f>
        <v>0</v>
      </c>
    </row>
    <row r="20" spans="1:3" ht="17.25" customHeight="1">
      <c r="A20" s="9"/>
      <c r="B20" s="10"/>
      <c r="C20" s="8"/>
    </row>
    <row r="21" spans="1:3" ht="17.25" customHeight="1">
      <c r="A21" s="9"/>
      <c r="B21" s="10"/>
      <c r="C21" s="8"/>
    </row>
    <row r="22" spans="1:3" ht="17.25" customHeight="1">
      <c r="A22" s="9"/>
      <c r="B22" s="10"/>
      <c r="C22" s="8"/>
    </row>
    <row r="23" spans="1:3" ht="17.25" customHeight="1">
      <c r="A23" s="9"/>
      <c r="B23" s="10"/>
      <c r="C23" s="8"/>
    </row>
    <row r="24" spans="1:3" ht="17.25" customHeight="1">
      <c r="A24" s="9"/>
      <c r="B24" s="10"/>
      <c r="C24" s="8"/>
    </row>
    <row r="25" spans="1:3" ht="17.25" customHeight="1">
      <c r="A25" s="9"/>
      <c r="B25" s="10"/>
      <c r="C25" s="8"/>
    </row>
    <row r="26" spans="1:3" ht="17.25" customHeight="1">
      <c r="A26" s="9"/>
      <c r="B26" s="10"/>
      <c r="C26" s="8"/>
    </row>
    <row r="27" spans="2:3" ht="15">
      <c r="B27" s="10" t="s">
        <v>41</v>
      </c>
      <c r="C27" s="8" t="s">
        <v>40</v>
      </c>
    </row>
    <row r="28" spans="2:3" ht="15">
      <c r="B28" s="10"/>
      <c r="C28" s="8"/>
    </row>
    <row r="29" spans="2:3" ht="15">
      <c r="B29" s="10"/>
      <c r="C29" s="8"/>
    </row>
    <row r="30" spans="2:3" ht="15">
      <c r="B30" s="10"/>
      <c r="C30" s="8"/>
    </row>
    <row r="31" spans="2:3" ht="15">
      <c r="B31" s="10"/>
      <c r="C31" s="8"/>
    </row>
    <row r="32" spans="2:3" ht="15">
      <c r="B32" s="10"/>
      <c r="C32" s="8"/>
    </row>
    <row r="33" spans="2:3" ht="15">
      <c r="B33" s="10" t="s">
        <v>31</v>
      </c>
      <c r="C33" s="8" t="s">
        <v>39</v>
      </c>
    </row>
    <row r="34" spans="2:3" ht="15">
      <c r="B34" s="25" t="s">
        <v>33</v>
      </c>
      <c r="C34" s="26" t="s">
        <v>34</v>
      </c>
    </row>
    <row r="35" spans="1:3" ht="17.25" customHeight="1">
      <c r="A35" s="9"/>
      <c r="B35" s="10"/>
      <c r="C35" s="8"/>
    </row>
    <row r="36" spans="1:3" ht="17.25" customHeight="1">
      <c r="A36" s="9"/>
      <c r="B36" s="10"/>
      <c r="C36" s="8"/>
    </row>
    <row r="37" spans="1:3" ht="17.25" customHeight="1">
      <c r="A37" s="9"/>
      <c r="B37" s="10"/>
      <c r="C37" s="8"/>
    </row>
    <row r="38" spans="1:3" ht="17.25" customHeight="1">
      <c r="A38" s="9"/>
      <c r="B38" s="10"/>
      <c r="C38" s="8"/>
    </row>
    <row r="39" spans="1:3" ht="17.25" customHeight="1">
      <c r="A39" s="9"/>
      <c r="B39" s="10"/>
      <c r="C39" s="8"/>
    </row>
    <row r="40" spans="1:3" ht="17.25" customHeight="1">
      <c r="A40" s="9"/>
      <c r="B40" s="10"/>
      <c r="C40" s="8"/>
    </row>
    <row r="41" spans="1:3" ht="16.5" customHeight="1">
      <c r="A41" s="33" t="s">
        <v>8</v>
      </c>
      <c r="B41" s="33"/>
      <c r="C41" s="33"/>
    </row>
    <row r="42" spans="1:3" ht="16.5" customHeight="1">
      <c r="A42" s="32" t="s">
        <v>9</v>
      </c>
      <c r="B42" s="32"/>
      <c r="C42" s="32"/>
    </row>
    <row r="43" spans="1:3" ht="16.5" customHeight="1">
      <c r="A43" s="32" t="s">
        <v>10</v>
      </c>
      <c r="B43" s="32"/>
      <c r="C43" s="32"/>
    </row>
    <row r="44" spans="1:3" ht="16.5" customHeight="1">
      <c r="A44" s="32" t="s">
        <v>56</v>
      </c>
      <c r="B44" s="32"/>
      <c r="C44" s="32"/>
    </row>
    <row r="45" spans="1:3" ht="21" customHeight="1">
      <c r="A45" s="15"/>
      <c r="B45" s="15"/>
      <c r="C45" s="15"/>
    </row>
    <row r="46" spans="1:3" ht="40.5" customHeight="1">
      <c r="A46" s="3" t="s">
        <v>0</v>
      </c>
      <c r="B46" s="4" t="s">
        <v>11</v>
      </c>
      <c r="C46" s="3" t="s">
        <v>58</v>
      </c>
    </row>
    <row r="47" spans="1:3" ht="30.75" customHeight="1">
      <c r="A47" s="5">
        <v>1</v>
      </c>
      <c r="B47" s="2" t="s">
        <v>45</v>
      </c>
      <c r="C47" s="6">
        <v>62362.73</v>
      </c>
    </row>
    <row r="48" spans="1:3" ht="30.75" customHeight="1">
      <c r="A48" s="5">
        <v>2</v>
      </c>
      <c r="B48" s="2" t="s">
        <v>61</v>
      </c>
      <c r="C48" s="6">
        <v>108072</v>
      </c>
    </row>
    <row r="49" spans="1:3" ht="19.5" customHeight="1">
      <c r="A49" s="5">
        <v>3</v>
      </c>
      <c r="B49" s="2" t="s">
        <v>62</v>
      </c>
      <c r="C49" s="6">
        <v>139667.43</v>
      </c>
    </row>
    <row r="50" spans="1:3" ht="18.75" customHeight="1">
      <c r="A50" s="16" t="s">
        <v>12</v>
      </c>
      <c r="B50" s="20" t="s">
        <v>175</v>
      </c>
      <c r="C50" s="31">
        <f>1033+243</f>
        <v>1276</v>
      </c>
    </row>
    <row r="51" spans="1:3" ht="18.75" customHeight="1">
      <c r="A51" s="16" t="s">
        <v>13</v>
      </c>
      <c r="B51" s="20" t="s">
        <v>164</v>
      </c>
      <c r="C51" s="31">
        <v>2065</v>
      </c>
    </row>
    <row r="52" spans="1:3" ht="18.75" customHeight="1">
      <c r="A52" s="16" t="s">
        <v>14</v>
      </c>
      <c r="B52" s="20" t="s">
        <v>42</v>
      </c>
      <c r="C52" s="31">
        <v>5787</v>
      </c>
    </row>
    <row r="53" spans="1:3" ht="18.75" customHeight="1">
      <c r="A53" s="16" t="s">
        <v>15</v>
      </c>
      <c r="B53" s="20" t="s">
        <v>165</v>
      </c>
      <c r="C53" s="31">
        <v>7188</v>
      </c>
    </row>
    <row r="54" spans="1:3" ht="18.75" customHeight="1">
      <c r="A54" s="16" t="s">
        <v>16</v>
      </c>
      <c r="B54" s="20" t="s">
        <v>166</v>
      </c>
      <c r="C54" s="31">
        <v>220</v>
      </c>
    </row>
    <row r="55" spans="1:3" ht="18.75" customHeight="1">
      <c r="A55" s="16" t="s">
        <v>17</v>
      </c>
      <c r="B55" s="20" t="s">
        <v>167</v>
      </c>
      <c r="C55" s="31">
        <v>49416</v>
      </c>
    </row>
    <row r="56" spans="1:3" ht="18.75" customHeight="1">
      <c r="A56" s="16" t="s">
        <v>19</v>
      </c>
      <c r="B56" s="20" t="s">
        <v>168</v>
      </c>
      <c r="C56" s="31">
        <v>30228</v>
      </c>
    </row>
    <row r="57" spans="1:3" ht="18.75" customHeight="1">
      <c r="A57" s="16" t="s">
        <v>20</v>
      </c>
      <c r="B57" s="20" t="s">
        <v>169</v>
      </c>
      <c r="C57" s="31">
        <v>675</v>
      </c>
    </row>
    <row r="58" spans="1:3" ht="18.75" customHeight="1">
      <c r="A58" s="16" t="s">
        <v>21</v>
      </c>
      <c r="B58" s="20" t="s">
        <v>170</v>
      </c>
      <c r="C58" s="31">
        <v>170</v>
      </c>
    </row>
    <row r="59" spans="1:3" ht="18.75" customHeight="1">
      <c r="A59" s="16" t="s">
        <v>22</v>
      </c>
      <c r="B59" s="20" t="s">
        <v>171</v>
      </c>
      <c r="C59" s="31">
        <v>9801</v>
      </c>
    </row>
    <row r="60" spans="1:3" ht="18.75" customHeight="1">
      <c r="A60" s="16" t="s">
        <v>23</v>
      </c>
      <c r="B60" s="20" t="s">
        <v>172</v>
      </c>
      <c r="C60" s="31">
        <v>295</v>
      </c>
    </row>
    <row r="61" spans="1:3" ht="18.75" customHeight="1">
      <c r="A61" s="16" t="s">
        <v>24</v>
      </c>
      <c r="B61" s="20" t="s">
        <v>173</v>
      </c>
      <c r="C61" s="31">
        <v>27955</v>
      </c>
    </row>
    <row r="62" spans="1:3" ht="18.75" customHeight="1">
      <c r="A62" s="16" t="s">
        <v>25</v>
      </c>
      <c r="B62" s="20" t="s">
        <v>174</v>
      </c>
      <c r="C62" s="31">
        <v>1135</v>
      </c>
    </row>
    <row r="63" spans="1:3" ht="18.75" customHeight="1">
      <c r="A63" s="16" t="s">
        <v>26</v>
      </c>
      <c r="B63" s="20" t="s">
        <v>101</v>
      </c>
      <c r="C63" s="31">
        <v>383</v>
      </c>
    </row>
    <row r="64" spans="1:3" ht="18.75" customHeight="1">
      <c r="A64" s="16" t="s">
        <v>27</v>
      </c>
      <c r="B64" s="20" t="s">
        <v>127</v>
      </c>
      <c r="C64" s="31">
        <v>1020</v>
      </c>
    </row>
    <row r="65" spans="1:3" ht="18.75" customHeight="1">
      <c r="A65" s="16" t="s">
        <v>28</v>
      </c>
      <c r="B65" s="20" t="s">
        <v>146</v>
      </c>
      <c r="C65" s="31">
        <v>1800</v>
      </c>
    </row>
    <row r="66" spans="1:3" ht="18.75" customHeight="1">
      <c r="A66" s="16" t="s">
        <v>92</v>
      </c>
      <c r="B66" s="17" t="s">
        <v>18</v>
      </c>
      <c r="C66" s="18">
        <f>C49-C50-C51-C52-C53-C54-C55-C56-C57-C58-C59-C60-C61-C62-C63-C64-C65</f>
        <v>253.42999999999302</v>
      </c>
    </row>
    <row r="67" spans="1:3" ht="35.25" customHeight="1">
      <c r="A67" s="5">
        <v>4</v>
      </c>
      <c r="B67" s="2" t="s">
        <v>63</v>
      </c>
      <c r="C67" s="19">
        <f>C47+C48-C49</f>
        <v>30767.300000000017</v>
      </c>
    </row>
    <row r="76" spans="2:3" ht="15">
      <c r="B76" s="10" t="s">
        <v>41</v>
      </c>
      <c r="C76" s="8" t="s">
        <v>40</v>
      </c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/>
      <c r="C83" s="8"/>
    </row>
    <row r="84" spans="2:3" ht="15">
      <c r="B84" s="10" t="s">
        <v>31</v>
      </c>
      <c r="C84" s="8" t="s">
        <v>39</v>
      </c>
    </row>
    <row r="85" spans="2:3" ht="15">
      <c r="B85" s="25" t="s">
        <v>33</v>
      </c>
      <c r="C85" s="26" t="s">
        <v>34</v>
      </c>
    </row>
  </sheetData>
  <sheetProtection/>
  <mergeCells count="7">
    <mergeCell ref="A44:C44"/>
    <mergeCell ref="A1:C1"/>
    <mergeCell ref="A2:C2"/>
    <mergeCell ref="A3:C3"/>
    <mergeCell ref="A41:C41"/>
    <mergeCell ref="A42:C42"/>
    <mergeCell ref="A43:C4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28125" style="13" customWidth="1"/>
    <col min="2" max="2" width="81.8515625" style="13" customWidth="1"/>
    <col min="3" max="3" width="18.8515625" style="13" customWidth="1"/>
    <col min="4" max="16384" width="9.140625" style="13" customWidth="1"/>
  </cols>
  <sheetData>
    <row r="1" spans="1:3" ht="16.5" customHeight="1">
      <c r="A1" s="33" t="s">
        <v>35</v>
      </c>
      <c r="B1" s="33"/>
      <c r="C1" s="33"/>
    </row>
    <row r="2" spans="1:3" ht="16.5" customHeight="1">
      <c r="A2" s="32" t="s">
        <v>4</v>
      </c>
      <c r="B2" s="32"/>
      <c r="C2" s="32"/>
    </row>
    <row r="3" spans="1:3" ht="16.5" customHeight="1">
      <c r="A3" s="32" t="s">
        <v>57</v>
      </c>
      <c r="B3" s="32"/>
      <c r="C3" s="32"/>
    </row>
    <row r="4" ht="9" customHeight="1"/>
    <row r="5" spans="1:3" ht="32.25" customHeight="1">
      <c r="A5" s="3" t="s">
        <v>0</v>
      </c>
      <c r="B5" s="4" t="s">
        <v>2</v>
      </c>
      <c r="C5" s="3" t="s">
        <v>58</v>
      </c>
    </row>
    <row r="6" spans="1:3" ht="43.5" customHeight="1">
      <c r="A6" s="30">
        <v>1</v>
      </c>
      <c r="B6" s="14" t="s">
        <v>5</v>
      </c>
      <c r="C6" s="7">
        <v>33593.04</v>
      </c>
    </row>
    <row r="7" spans="1:3" ht="28.5" customHeight="1">
      <c r="A7" s="30">
        <v>2</v>
      </c>
      <c r="B7" s="14" t="s">
        <v>6</v>
      </c>
      <c r="C7" s="7">
        <v>15332.21</v>
      </c>
    </row>
    <row r="8" spans="1:3" ht="28.5" customHeight="1">
      <c r="A8" s="30">
        <v>3</v>
      </c>
      <c r="B8" s="14" t="s">
        <v>64</v>
      </c>
      <c r="C8" s="7">
        <v>15159.94</v>
      </c>
    </row>
    <row r="9" spans="1:3" ht="28.5" customHeight="1">
      <c r="A9" s="30">
        <v>4</v>
      </c>
      <c r="B9" s="14" t="s">
        <v>65</v>
      </c>
      <c r="C9" s="7">
        <v>2411.81</v>
      </c>
    </row>
    <row r="10" spans="1:3" ht="28.5" customHeight="1">
      <c r="A10" s="30">
        <v>5</v>
      </c>
      <c r="B10" s="1" t="s">
        <v>66</v>
      </c>
      <c r="C10" s="7">
        <v>2584.08</v>
      </c>
    </row>
    <row r="11" spans="1:3" ht="28.5" customHeight="1">
      <c r="A11" s="30">
        <v>6</v>
      </c>
      <c r="B11" s="28" t="s">
        <v>1</v>
      </c>
      <c r="C11" s="7">
        <v>31181.23</v>
      </c>
    </row>
    <row r="12" spans="1:3" ht="28.5" customHeight="1">
      <c r="A12" s="30">
        <v>7</v>
      </c>
      <c r="B12" s="1" t="s">
        <v>67</v>
      </c>
      <c r="C12" s="7">
        <v>2411.81</v>
      </c>
    </row>
    <row r="13" spans="1:3" ht="28.5" customHeight="1">
      <c r="A13" s="30">
        <v>8</v>
      </c>
      <c r="B13" s="1" t="s">
        <v>68</v>
      </c>
      <c r="C13" s="7">
        <v>8441.33</v>
      </c>
    </row>
    <row r="14" spans="1:3" ht="28.5" customHeight="1">
      <c r="A14" s="30">
        <v>9</v>
      </c>
      <c r="B14" s="1" t="s">
        <v>70</v>
      </c>
      <c r="C14" s="7">
        <v>19983.55</v>
      </c>
    </row>
    <row r="15" spans="1:3" ht="28.5" customHeight="1">
      <c r="A15" s="30">
        <v>10</v>
      </c>
      <c r="B15" s="1" t="s">
        <v>29</v>
      </c>
      <c r="C15" s="7">
        <v>3617.71</v>
      </c>
    </row>
    <row r="16" spans="1:3" ht="28.5" customHeight="1">
      <c r="A16" s="30">
        <v>11</v>
      </c>
      <c r="B16" s="1" t="s">
        <v>30</v>
      </c>
      <c r="C16" s="7">
        <v>44446.18</v>
      </c>
    </row>
    <row r="17" spans="1:3" ht="28.5" customHeight="1">
      <c r="A17" s="5"/>
      <c r="B17" s="2" t="s">
        <v>59</v>
      </c>
      <c r="C17" s="6">
        <f>SUM(C6:C16)</f>
        <v>179162.88999999998</v>
      </c>
    </row>
    <row r="18" spans="1:3" ht="28.5" customHeight="1">
      <c r="A18" s="11"/>
      <c r="B18" s="29" t="s">
        <v>60</v>
      </c>
      <c r="C18" s="12">
        <v>179162.89</v>
      </c>
    </row>
    <row r="19" spans="1:3" ht="28.5" customHeight="1">
      <c r="A19" s="5"/>
      <c r="B19" s="2" t="s">
        <v>3</v>
      </c>
      <c r="C19" s="6">
        <f>C18-C17</f>
        <v>0</v>
      </c>
    </row>
    <row r="20" spans="1:3" ht="15.75" customHeight="1">
      <c r="A20" s="9"/>
      <c r="B20" s="10"/>
      <c r="C20" s="8"/>
    </row>
    <row r="21" spans="1:3" ht="15.75" customHeight="1">
      <c r="A21" s="9"/>
      <c r="B21" s="10"/>
      <c r="C21" s="8"/>
    </row>
    <row r="22" spans="1:3" ht="15.75" customHeight="1">
      <c r="A22" s="9"/>
      <c r="B22" s="10"/>
      <c r="C22" s="8"/>
    </row>
    <row r="23" spans="1:3" ht="15.75" customHeight="1">
      <c r="A23" s="9"/>
      <c r="B23" s="10"/>
      <c r="C23" s="8"/>
    </row>
    <row r="24" spans="1:3" ht="15.75" customHeight="1">
      <c r="A24" s="9"/>
      <c r="B24" s="10"/>
      <c r="C24" s="8"/>
    </row>
    <row r="25" spans="1:3" ht="15.75" customHeight="1">
      <c r="A25" s="9"/>
      <c r="B25" s="10"/>
      <c r="C25" s="8"/>
    </row>
    <row r="26" spans="1:3" ht="15.75" customHeight="1">
      <c r="A26" s="9"/>
      <c r="B26" s="10"/>
      <c r="C26" s="8"/>
    </row>
    <row r="27" spans="2:3" ht="15">
      <c r="B27" s="10" t="s">
        <v>41</v>
      </c>
      <c r="C27" s="8" t="s">
        <v>40</v>
      </c>
    </row>
    <row r="28" spans="2:3" ht="15">
      <c r="B28" s="10"/>
      <c r="C28" s="8"/>
    </row>
    <row r="29" spans="2:3" ht="15">
      <c r="B29" s="10"/>
      <c r="C29" s="8"/>
    </row>
    <row r="30" spans="2:3" ht="15">
      <c r="B30" s="10"/>
      <c r="C30" s="8"/>
    </row>
    <row r="31" spans="2:3" ht="15">
      <c r="B31" s="10"/>
      <c r="C31" s="8"/>
    </row>
    <row r="32" spans="2:3" ht="15">
      <c r="B32" s="10"/>
      <c r="C32" s="8"/>
    </row>
    <row r="33" spans="2:3" ht="15">
      <c r="B33" s="10"/>
      <c r="C33" s="8"/>
    </row>
    <row r="34" spans="2:3" ht="15">
      <c r="B34" s="10"/>
      <c r="C34" s="8"/>
    </row>
    <row r="35" spans="2:3" ht="15">
      <c r="B35" s="10"/>
      <c r="C35" s="8"/>
    </row>
    <row r="36" spans="2:3" ht="15">
      <c r="B36" s="10" t="s">
        <v>31</v>
      </c>
      <c r="C36" s="8" t="s">
        <v>32</v>
      </c>
    </row>
    <row r="37" spans="2:3" ht="15">
      <c r="B37" s="25" t="s">
        <v>33</v>
      </c>
      <c r="C37" s="26" t="s">
        <v>34</v>
      </c>
    </row>
    <row r="38" spans="1:3" ht="15.75" customHeight="1">
      <c r="A38" s="9"/>
      <c r="B38" s="10"/>
      <c r="C38" s="8"/>
    </row>
    <row r="39" spans="1:3" ht="15.75" customHeight="1">
      <c r="A39" s="9"/>
      <c r="B39" s="10"/>
      <c r="C39" s="8"/>
    </row>
    <row r="40" spans="1:3" ht="15.75" customHeight="1">
      <c r="A40" s="9"/>
      <c r="B40" s="10"/>
      <c r="C40" s="8"/>
    </row>
    <row r="41" spans="1:3" ht="16.5" customHeight="1">
      <c r="A41" s="33" t="s">
        <v>8</v>
      </c>
      <c r="B41" s="33"/>
      <c r="C41" s="33"/>
    </row>
    <row r="42" spans="1:3" ht="16.5" customHeight="1">
      <c r="A42" s="32" t="s">
        <v>9</v>
      </c>
      <c r="B42" s="32"/>
      <c r="C42" s="32"/>
    </row>
    <row r="43" spans="1:3" ht="16.5" customHeight="1">
      <c r="A43" s="32" t="s">
        <v>10</v>
      </c>
      <c r="B43" s="32"/>
      <c r="C43" s="32"/>
    </row>
    <row r="44" spans="1:3" ht="16.5" customHeight="1">
      <c r="A44" s="32" t="s">
        <v>57</v>
      </c>
      <c r="B44" s="32"/>
      <c r="C44" s="32"/>
    </row>
    <row r="45" spans="1:3" ht="16.5" customHeight="1">
      <c r="A45" s="15"/>
      <c r="B45" s="15"/>
      <c r="C45" s="15"/>
    </row>
    <row r="46" spans="1:3" ht="30.75" customHeight="1">
      <c r="A46" s="3" t="s">
        <v>0</v>
      </c>
      <c r="B46" s="4" t="s">
        <v>11</v>
      </c>
      <c r="C46" s="3" t="s">
        <v>58</v>
      </c>
    </row>
    <row r="47" spans="1:3" ht="34.5" customHeight="1">
      <c r="A47" s="5">
        <v>1</v>
      </c>
      <c r="B47" s="2" t="s">
        <v>45</v>
      </c>
      <c r="C47" s="6">
        <v>16857.39</v>
      </c>
    </row>
    <row r="48" spans="1:3" ht="33.75" customHeight="1">
      <c r="A48" s="5">
        <v>2</v>
      </c>
      <c r="B48" s="2" t="s">
        <v>61</v>
      </c>
      <c r="C48" s="6">
        <v>43068</v>
      </c>
    </row>
    <row r="49" spans="1:3" ht="27.75" customHeight="1">
      <c r="A49" s="5">
        <v>3</v>
      </c>
      <c r="B49" s="2" t="s">
        <v>62</v>
      </c>
      <c r="C49" s="6">
        <v>8985</v>
      </c>
    </row>
    <row r="50" spans="1:3" ht="26.25" customHeight="1">
      <c r="A50" s="16" t="s">
        <v>12</v>
      </c>
      <c r="B50" s="23" t="s">
        <v>138</v>
      </c>
      <c r="C50" s="31">
        <f>500+2340</f>
        <v>2840</v>
      </c>
    </row>
    <row r="51" spans="1:3" ht="26.25" customHeight="1">
      <c r="A51" s="16" t="s">
        <v>13</v>
      </c>
      <c r="B51" s="20" t="s">
        <v>176</v>
      </c>
      <c r="C51" s="31">
        <v>1000</v>
      </c>
    </row>
    <row r="52" spans="1:3" ht="26.25" customHeight="1">
      <c r="A52" s="16" t="s">
        <v>14</v>
      </c>
      <c r="B52" s="20" t="s">
        <v>164</v>
      </c>
      <c r="C52" s="31">
        <v>2065</v>
      </c>
    </row>
    <row r="53" spans="1:3" ht="26.25" customHeight="1">
      <c r="A53" s="16" t="s">
        <v>15</v>
      </c>
      <c r="B53" s="20" t="s">
        <v>177</v>
      </c>
      <c r="C53" s="31">
        <v>2000</v>
      </c>
    </row>
    <row r="54" spans="1:3" ht="26.25" customHeight="1">
      <c r="A54" s="16" t="s">
        <v>16</v>
      </c>
      <c r="B54" s="20" t="s">
        <v>179</v>
      </c>
      <c r="C54" s="31">
        <v>135</v>
      </c>
    </row>
    <row r="55" spans="1:3" ht="26.25" customHeight="1">
      <c r="A55" s="16" t="s">
        <v>17</v>
      </c>
      <c r="B55" s="20" t="s">
        <v>43</v>
      </c>
      <c r="C55" s="31">
        <v>705</v>
      </c>
    </row>
    <row r="56" spans="1:3" ht="26.25" customHeight="1">
      <c r="A56" s="16" t="s">
        <v>19</v>
      </c>
      <c r="B56" s="20" t="s">
        <v>180</v>
      </c>
      <c r="C56" s="31">
        <v>160</v>
      </c>
    </row>
    <row r="57" spans="1:3" ht="26.25" customHeight="1">
      <c r="A57" s="16" t="s">
        <v>20</v>
      </c>
      <c r="B57" s="20" t="s">
        <v>178</v>
      </c>
      <c r="C57" s="31">
        <v>80</v>
      </c>
    </row>
    <row r="58" spans="1:3" ht="26.25" customHeight="1">
      <c r="A58" s="16" t="s">
        <v>21</v>
      </c>
      <c r="B58" s="22" t="s">
        <v>18</v>
      </c>
      <c r="C58" s="18">
        <f>C49-C50-C51-C52-C53-C54-C55-C56-C57</f>
        <v>0</v>
      </c>
    </row>
    <row r="59" spans="1:3" ht="29.25" customHeight="1">
      <c r="A59" s="5">
        <v>4</v>
      </c>
      <c r="B59" s="2" t="s">
        <v>63</v>
      </c>
      <c r="C59" s="19">
        <f>C47+C48-C49</f>
        <v>50940.39</v>
      </c>
    </row>
    <row r="69" spans="2:3" ht="15">
      <c r="B69" s="10" t="s">
        <v>41</v>
      </c>
      <c r="C69" s="8" t="s">
        <v>40</v>
      </c>
    </row>
    <row r="70" spans="2:3" ht="15">
      <c r="B70" s="10"/>
      <c r="C70" s="8"/>
    </row>
    <row r="71" spans="2:3" ht="15">
      <c r="B71" s="10"/>
      <c r="C71" s="8"/>
    </row>
    <row r="72" spans="2:3" ht="15">
      <c r="B72" s="10"/>
      <c r="C72" s="8"/>
    </row>
    <row r="73" spans="2:3" ht="15">
      <c r="B73" s="10"/>
      <c r="C73" s="8"/>
    </row>
    <row r="74" spans="2:3" ht="15">
      <c r="B74" s="10"/>
      <c r="C74" s="8"/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 t="s">
        <v>31</v>
      </c>
      <c r="C78" s="8" t="s">
        <v>32</v>
      </c>
    </row>
    <row r="79" spans="2:3" ht="15">
      <c r="B79" s="25" t="s">
        <v>33</v>
      </c>
      <c r="C79" s="26" t="s">
        <v>34</v>
      </c>
    </row>
  </sheetData>
  <sheetProtection/>
  <mergeCells count="7">
    <mergeCell ref="A42:C42"/>
    <mergeCell ref="A43:C43"/>
    <mergeCell ref="A44:C44"/>
    <mergeCell ref="A1:C1"/>
    <mergeCell ref="A2:C2"/>
    <mergeCell ref="A3:C3"/>
    <mergeCell ref="A41:C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13" customWidth="1"/>
    <col min="2" max="2" width="82.7109375" style="13" customWidth="1"/>
    <col min="3" max="3" width="18.8515625" style="13" customWidth="1"/>
    <col min="4" max="16384" width="9.140625" style="13" customWidth="1"/>
  </cols>
  <sheetData>
    <row r="1" spans="1:3" ht="16.5" customHeight="1">
      <c r="A1" s="33" t="s">
        <v>35</v>
      </c>
      <c r="B1" s="33"/>
      <c r="C1" s="33"/>
    </row>
    <row r="2" spans="1:3" ht="15" customHeight="1">
      <c r="A2" s="32" t="s">
        <v>4</v>
      </c>
      <c r="B2" s="32"/>
      <c r="C2" s="32"/>
    </row>
    <row r="3" spans="1:3" ht="15" customHeight="1">
      <c r="A3" s="32" t="s">
        <v>47</v>
      </c>
      <c r="B3" s="32"/>
      <c r="C3" s="32"/>
    </row>
    <row r="4" ht="12.75" customHeight="1"/>
    <row r="5" spans="1:3" ht="35.25" customHeight="1">
      <c r="A5" s="3" t="s">
        <v>0</v>
      </c>
      <c r="B5" s="4" t="s">
        <v>2</v>
      </c>
      <c r="C5" s="3" t="s">
        <v>58</v>
      </c>
    </row>
    <row r="6" spans="1:3" ht="47.25" customHeight="1">
      <c r="A6" s="5">
        <v>1</v>
      </c>
      <c r="B6" s="14" t="s">
        <v>5</v>
      </c>
      <c r="C6" s="7">
        <v>14175.72</v>
      </c>
    </row>
    <row r="7" spans="1:3" ht="33.75" customHeight="1">
      <c r="A7" s="5">
        <v>2</v>
      </c>
      <c r="B7" s="14" t="s">
        <v>6</v>
      </c>
      <c r="C7" s="7">
        <v>6469.94</v>
      </c>
    </row>
    <row r="8" spans="1:3" ht="30">
      <c r="A8" s="5">
        <v>3</v>
      </c>
      <c r="B8" s="14" t="s">
        <v>64</v>
      </c>
      <c r="C8" s="7">
        <v>6397.25</v>
      </c>
    </row>
    <row r="9" spans="1:3" ht="28.5" customHeight="1">
      <c r="A9" s="5">
        <v>4</v>
      </c>
      <c r="B9" s="1" t="s">
        <v>65</v>
      </c>
      <c r="C9" s="7">
        <v>1017.74</v>
      </c>
    </row>
    <row r="10" spans="1:3" ht="28.5" customHeight="1">
      <c r="A10" s="5">
        <v>5</v>
      </c>
      <c r="B10" s="1" t="s">
        <v>1</v>
      </c>
      <c r="C10" s="7">
        <v>13157.98</v>
      </c>
    </row>
    <row r="11" spans="1:3" ht="28.5" customHeight="1">
      <c r="A11" s="5">
        <v>6</v>
      </c>
      <c r="B11" s="28" t="s">
        <v>67</v>
      </c>
      <c r="C11" s="7">
        <v>1017.74</v>
      </c>
    </row>
    <row r="12" spans="1:3" ht="28.5" customHeight="1">
      <c r="A12" s="5">
        <v>7</v>
      </c>
      <c r="B12" s="1" t="s">
        <v>68</v>
      </c>
      <c r="C12" s="7">
        <v>3562.1</v>
      </c>
    </row>
    <row r="13" spans="1:3" ht="28.5" customHeight="1">
      <c r="A13" s="5">
        <v>8</v>
      </c>
      <c r="B13" s="1" t="s">
        <v>70</v>
      </c>
      <c r="C13" s="7">
        <v>8432.74</v>
      </c>
    </row>
    <row r="14" spans="1:3" ht="28.5" customHeight="1">
      <c r="A14" s="5">
        <v>9</v>
      </c>
      <c r="B14" s="1" t="s">
        <v>29</v>
      </c>
      <c r="C14" s="7">
        <v>1526.62</v>
      </c>
    </row>
    <row r="15" spans="1:3" ht="28.5" customHeight="1">
      <c r="A15" s="5">
        <v>10</v>
      </c>
      <c r="B15" s="1" t="s">
        <v>30</v>
      </c>
      <c r="C15" s="7">
        <v>18755.57</v>
      </c>
    </row>
    <row r="16" spans="1:3" ht="28.5" customHeight="1">
      <c r="A16" s="5"/>
      <c r="B16" s="2" t="s">
        <v>59</v>
      </c>
      <c r="C16" s="6">
        <f>SUM(C6:C15)</f>
        <v>74513.4</v>
      </c>
    </row>
    <row r="17" spans="1:3" ht="28.5" customHeight="1">
      <c r="A17" s="11"/>
      <c r="B17" s="29" t="s">
        <v>60</v>
      </c>
      <c r="C17" s="12">
        <v>74513.4</v>
      </c>
    </row>
    <row r="18" spans="1:3" ht="28.5" customHeight="1">
      <c r="A18" s="5"/>
      <c r="B18" s="2" t="s">
        <v>3</v>
      </c>
      <c r="C18" s="6">
        <f>C17-C16</f>
        <v>0</v>
      </c>
    </row>
    <row r="19" spans="1:3" ht="15" customHeight="1">
      <c r="A19" s="9"/>
      <c r="B19" s="10"/>
      <c r="C19" s="8"/>
    </row>
    <row r="20" spans="1:3" ht="15" customHeight="1">
      <c r="A20" s="9"/>
      <c r="B20" s="10"/>
      <c r="C20" s="8"/>
    </row>
    <row r="21" spans="1:3" ht="15" customHeight="1">
      <c r="A21" s="9"/>
      <c r="B21" s="10"/>
      <c r="C21" s="8"/>
    </row>
    <row r="22" spans="1:3" ht="15" customHeight="1">
      <c r="A22" s="9"/>
      <c r="B22" s="10"/>
      <c r="C22" s="8"/>
    </row>
    <row r="23" spans="1:3" ht="15" customHeight="1">
      <c r="A23" s="9"/>
      <c r="B23" s="10"/>
      <c r="C23" s="8"/>
    </row>
    <row r="24" spans="1:3" ht="15" customHeight="1">
      <c r="A24" s="9"/>
      <c r="B24" s="10"/>
      <c r="C24" s="8"/>
    </row>
    <row r="25" spans="1:3" ht="15" customHeight="1">
      <c r="A25" s="9"/>
      <c r="B25" s="10"/>
      <c r="C25" s="8"/>
    </row>
    <row r="26" spans="1:3" ht="15" customHeight="1">
      <c r="A26" s="9"/>
      <c r="B26" s="10"/>
      <c r="C26" s="8"/>
    </row>
    <row r="27" spans="1:3" ht="15" customHeight="1">
      <c r="A27" s="9"/>
      <c r="B27" s="10"/>
      <c r="C27" s="8"/>
    </row>
    <row r="28" spans="1:3" ht="15" customHeight="1">
      <c r="A28" s="9"/>
      <c r="B28" s="10"/>
      <c r="C28" s="8"/>
    </row>
    <row r="29" spans="1:3" ht="15" customHeight="1">
      <c r="A29" s="9"/>
      <c r="B29" s="10" t="s">
        <v>41</v>
      </c>
      <c r="C29" s="8" t="s">
        <v>40</v>
      </c>
    </row>
    <row r="30" spans="1:3" ht="15" customHeight="1">
      <c r="A30" s="9"/>
      <c r="B30" s="10"/>
      <c r="C30" s="8"/>
    </row>
    <row r="31" spans="1:3" ht="15" customHeight="1">
      <c r="A31" s="9"/>
      <c r="B31" s="10"/>
      <c r="C31" s="8"/>
    </row>
    <row r="32" spans="1:3" ht="15" customHeight="1">
      <c r="A32" s="9"/>
      <c r="B32" s="10"/>
      <c r="C32" s="8"/>
    </row>
    <row r="33" spans="1:3" ht="15" customHeight="1">
      <c r="A33" s="9"/>
      <c r="B33" s="10"/>
      <c r="C33" s="8"/>
    </row>
    <row r="34" spans="1:3" ht="15" customHeight="1">
      <c r="A34" s="9"/>
      <c r="B34" s="10"/>
      <c r="C34" s="8"/>
    </row>
    <row r="35" spans="1:3" ht="15" customHeight="1">
      <c r="A35" s="9"/>
      <c r="B35" s="10"/>
      <c r="C35" s="8"/>
    </row>
    <row r="36" spans="1:3" ht="15" customHeight="1">
      <c r="A36" s="9"/>
      <c r="B36" s="10" t="s">
        <v>31</v>
      </c>
      <c r="C36" s="8" t="s">
        <v>32</v>
      </c>
    </row>
    <row r="37" spans="1:3" ht="15" customHeight="1">
      <c r="A37" s="9"/>
      <c r="B37" s="25" t="s">
        <v>33</v>
      </c>
      <c r="C37" s="26" t="s">
        <v>34</v>
      </c>
    </row>
    <row r="38" spans="1:3" ht="15" customHeight="1">
      <c r="A38" s="9"/>
      <c r="B38" s="10"/>
      <c r="C38" s="8"/>
    </row>
    <row r="39" spans="1:3" ht="15" customHeight="1">
      <c r="A39" s="9"/>
      <c r="B39" s="10"/>
      <c r="C39" s="8"/>
    </row>
    <row r="40" spans="1:3" ht="15" customHeight="1">
      <c r="A40" s="9"/>
      <c r="B40" s="10"/>
      <c r="C40" s="8"/>
    </row>
    <row r="41" spans="1:3" ht="15" customHeight="1">
      <c r="A41" s="9"/>
      <c r="B41" s="10"/>
      <c r="C41" s="8"/>
    </row>
    <row r="42" spans="1:3" ht="15" customHeight="1">
      <c r="A42" s="33" t="s">
        <v>8</v>
      </c>
      <c r="B42" s="33"/>
      <c r="C42" s="33"/>
    </row>
    <row r="43" spans="1:3" ht="15">
      <c r="A43" s="32" t="s">
        <v>9</v>
      </c>
      <c r="B43" s="32"/>
      <c r="C43" s="32"/>
    </row>
    <row r="44" spans="1:3" ht="15">
      <c r="A44" s="32" t="s">
        <v>10</v>
      </c>
      <c r="B44" s="32"/>
      <c r="C44" s="32"/>
    </row>
    <row r="45" spans="1:3" ht="15">
      <c r="A45" s="32" t="s">
        <v>47</v>
      </c>
      <c r="B45" s="32"/>
      <c r="C45" s="32"/>
    </row>
    <row r="46" spans="1:3" ht="17.25" customHeight="1">
      <c r="A46" s="15"/>
      <c r="B46" s="15"/>
      <c r="C46" s="15"/>
    </row>
    <row r="47" spans="1:3" ht="33" customHeight="1">
      <c r="A47" s="3" t="s">
        <v>0</v>
      </c>
      <c r="B47" s="4" t="s">
        <v>11</v>
      </c>
      <c r="C47" s="3" t="s">
        <v>58</v>
      </c>
    </row>
    <row r="48" spans="1:3" ht="30" customHeight="1">
      <c r="A48" s="5">
        <v>1</v>
      </c>
      <c r="B48" s="2" t="s">
        <v>45</v>
      </c>
      <c r="C48" s="6">
        <v>25123.92</v>
      </c>
    </row>
    <row r="49" spans="1:3" ht="30" customHeight="1">
      <c r="A49" s="5">
        <v>2</v>
      </c>
      <c r="B49" s="2" t="s">
        <v>61</v>
      </c>
      <c r="C49" s="6">
        <v>50887.2</v>
      </c>
    </row>
    <row r="50" spans="1:3" ht="23.25" customHeight="1">
      <c r="A50" s="5">
        <v>3</v>
      </c>
      <c r="B50" s="2" t="s">
        <v>62</v>
      </c>
      <c r="C50" s="6">
        <v>71532.61</v>
      </c>
    </row>
    <row r="51" spans="1:3" ht="26.25" customHeight="1">
      <c r="A51" s="16" t="s">
        <v>12</v>
      </c>
      <c r="B51" s="20" t="s">
        <v>95</v>
      </c>
      <c r="C51" s="31">
        <v>500</v>
      </c>
    </row>
    <row r="52" spans="1:3" ht="26.25" customHeight="1">
      <c r="A52" s="16" t="s">
        <v>13</v>
      </c>
      <c r="B52" s="20" t="s">
        <v>43</v>
      </c>
      <c r="C52" s="31">
        <v>277.02</v>
      </c>
    </row>
    <row r="53" spans="1:3" ht="26.25" customHeight="1">
      <c r="A53" s="16" t="s">
        <v>14</v>
      </c>
      <c r="B53" s="20" t="s">
        <v>96</v>
      </c>
      <c r="C53" s="31">
        <v>34257</v>
      </c>
    </row>
    <row r="54" spans="1:3" ht="26.25" customHeight="1">
      <c r="A54" s="16" t="s">
        <v>15</v>
      </c>
      <c r="B54" s="20" t="s">
        <v>97</v>
      </c>
      <c r="C54" s="31">
        <f>23132+4305</f>
        <v>27437</v>
      </c>
    </row>
    <row r="55" spans="1:3" ht="26.25" customHeight="1">
      <c r="A55" s="16" t="s">
        <v>16</v>
      </c>
      <c r="B55" s="20" t="s">
        <v>98</v>
      </c>
      <c r="C55" s="31">
        <v>1317</v>
      </c>
    </row>
    <row r="56" spans="1:3" ht="26.25" customHeight="1">
      <c r="A56" s="16" t="s">
        <v>17</v>
      </c>
      <c r="B56" s="20" t="s">
        <v>99</v>
      </c>
      <c r="C56" s="31">
        <v>467</v>
      </c>
    </row>
    <row r="57" spans="1:3" ht="26.25" customHeight="1">
      <c r="A57" s="16" t="s">
        <v>19</v>
      </c>
      <c r="B57" s="20" t="s">
        <v>100</v>
      </c>
      <c r="C57" s="31">
        <v>6087</v>
      </c>
    </row>
    <row r="58" spans="1:3" ht="26.25" customHeight="1">
      <c r="A58" s="16" t="s">
        <v>20</v>
      </c>
      <c r="B58" s="20" t="s">
        <v>101</v>
      </c>
      <c r="C58" s="31">
        <v>384</v>
      </c>
    </row>
    <row r="59" spans="1:3" ht="26.25" customHeight="1">
      <c r="A59" s="16" t="s">
        <v>21</v>
      </c>
      <c r="B59" s="17" t="s">
        <v>18</v>
      </c>
      <c r="C59" s="18">
        <f>C50-C51-C52-C53-C54-C55-C56-C57-C58</f>
        <v>806.5899999999965</v>
      </c>
    </row>
    <row r="60" spans="1:3" ht="35.25" customHeight="1">
      <c r="A60" s="5">
        <v>4</v>
      </c>
      <c r="B60" s="2" t="s">
        <v>63</v>
      </c>
      <c r="C60" s="19">
        <f>C48+C49-C50</f>
        <v>4478.509999999995</v>
      </c>
    </row>
    <row r="74" spans="2:3" ht="15">
      <c r="B74" s="10" t="s">
        <v>41</v>
      </c>
      <c r="C74" s="8" t="s">
        <v>40</v>
      </c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 t="s">
        <v>31</v>
      </c>
      <c r="C81" s="8" t="s">
        <v>32</v>
      </c>
    </row>
    <row r="82" spans="2:3" ht="15">
      <c r="B82" s="25" t="s">
        <v>33</v>
      </c>
      <c r="C82" s="26" t="s">
        <v>34</v>
      </c>
    </row>
  </sheetData>
  <sheetProtection/>
  <mergeCells count="7">
    <mergeCell ref="A43:C43"/>
    <mergeCell ref="A44:C44"/>
    <mergeCell ref="A45:C45"/>
    <mergeCell ref="A1:C1"/>
    <mergeCell ref="A2:C2"/>
    <mergeCell ref="A3:C3"/>
    <mergeCell ref="A42:C4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421875" style="13" customWidth="1"/>
    <col min="2" max="2" width="83.28125" style="13" customWidth="1"/>
    <col min="3" max="3" width="19.42187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48</v>
      </c>
      <c r="B3" s="32"/>
      <c r="C3" s="32"/>
    </row>
    <row r="4" ht="20.25" customHeight="1"/>
    <row r="5" spans="1:3" ht="31.5" customHeight="1">
      <c r="A5" s="3" t="s">
        <v>0</v>
      </c>
      <c r="B5" s="4" t="s">
        <v>2</v>
      </c>
      <c r="C5" s="3" t="s">
        <v>58</v>
      </c>
    </row>
    <row r="6" spans="1:3" ht="48" customHeight="1">
      <c r="A6" s="5">
        <v>1</v>
      </c>
      <c r="B6" s="14" t="s">
        <v>7</v>
      </c>
      <c r="C6" s="7">
        <v>120860.46</v>
      </c>
    </row>
    <row r="7" spans="1:3" ht="34.5" customHeight="1">
      <c r="A7" s="5">
        <v>2</v>
      </c>
      <c r="B7" s="14" t="s">
        <v>6</v>
      </c>
      <c r="C7" s="7">
        <v>43904.41</v>
      </c>
    </row>
    <row r="8" spans="1:3" ht="30">
      <c r="A8" s="5">
        <v>3</v>
      </c>
      <c r="B8" s="14" t="s">
        <v>64</v>
      </c>
      <c r="C8" s="7">
        <v>43411.1</v>
      </c>
    </row>
    <row r="9" spans="1:3" ht="28.5" customHeight="1">
      <c r="A9" s="5">
        <v>4</v>
      </c>
      <c r="B9" s="14" t="s">
        <v>71</v>
      </c>
      <c r="C9" s="7">
        <v>6906.31</v>
      </c>
    </row>
    <row r="10" spans="1:3" ht="28.5" customHeight="1">
      <c r="A10" s="5">
        <v>5</v>
      </c>
      <c r="B10" s="14" t="s">
        <v>72</v>
      </c>
      <c r="C10" s="7">
        <v>7399.62</v>
      </c>
    </row>
    <row r="11" spans="1:3" ht="28.5" customHeight="1">
      <c r="A11" s="5">
        <v>6</v>
      </c>
      <c r="B11" s="14" t="s">
        <v>73</v>
      </c>
      <c r="C11" s="7">
        <v>4439.77</v>
      </c>
    </row>
    <row r="12" spans="1:3" ht="28.5" customHeight="1">
      <c r="A12" s="5">
        <v>7</v>
      </c>
      <c r="B12" s="1" t="s">
        <v>1</v>
      </c>
      <c r="C12" s="7">
        <v>89288.75</v>
      </c>
    </row>
    <row r="13" spans="1:3" ht="28.5" customHeight="1">
      <c r="A13" s="5">
        <v>8</v>
      </c>
      <c r="B13" s="1" t="s">
        <v>67</v>
      </c>
      <c r="C13" s="7">
        <v>6906.31</v>
      </c>
    </row>
    <row r="14" spans="1:3" ht="28.5" customHeight="1">
      <c r="A14" s="5">
        <v>9</v>
      </c>
      <c r="B14" s="14" t="s">
        <v>68</v>
      </c>
      <c r="C14" s="7">
        <v>24172.09</v>
      </c>
    </row>
    <row r="15" spans="1:3" ht="28.5" customHeight="1">
      <c r="A15" s="5">
        <v>10</v>
      </c>
      <c r="B15" s="1" t="s">
        <v>70</v>
      </c>
      <c r="C15" s="7">
        <v>57223.73</v>
      </c>
    </row>
    <row r="16" spans="1:3" ht="28.5" customHeight="1">
      <c r="A16" s="5">
        <v>11</v>
      </c>
      <c r="B16" s="14" t="s">
        <v>36</v>
      </c>
      <c r="C16" s="7">
        <v>17265.78</v>
      </c>
    </row>
    <row r="17" spans="1:3" ht="28.5" customHeight="1">
      <c r="A17" s="5">
        <v>12</v>
      </c>
      <c r="B17" s="1" t="s">
        <v>30</v>
      </c>
      <c r="C17" s="7">
        <v>127273.46</v>
      </c>
    </row>
    <row r="18" spans="1:3" ht="28.5" customHeight="1">
      <c r="A18" s="5"/>
      <c r="B18" s="2" t="s">
        <v>59</v>
      </c>
      <c r="C18" s="6">
        <f>SUM(C6:C17)</f>
        <v>549051.7899999999</v>
      </c>
    </row>
    <row r="19" spans="1:3" ht="28.5" customHeight="1">
      <c r="A19" s="11"/>
      <c r="B19" s="29" t="s">
        <v>60</v>
      </c>
      <c r="C19" s="12">
        <v>549051.79</v>
      </c>
    </row>
    <row r="20" spans="1:3" ht="28.5" customHeight="1">
      <c r="A20" s="5"/>
      <c r="B20" s="2" t="s">
        <v>3</v>
      </c>
      <c r="C20" s="6">
        <f>C19-C18</f>
        <v>0</v>
      </c>
    </row>
    <row r="21" spans="1:3" ht="17.25" customHeight="1">
      <c r="A21" s="9"/>
      <c r="B21" s="10"/>
      <c r="C21" s="8"/>
    </row>
    <row r="22" spans="1:3" ht="17.25" customHeight="1">
      <c r="A22" s="9"/>
      <c r="B22" s="10"/>
      <c r="C22" s="8"/>
    </row>
    <row r="23" spans="1:3" ht="17.25" customHeight="1">
      <c r="A23" s="9"/>
      <c r="B23" s="10"/>
      <c r="C23" s="8"/>
    </row>
    <row r="24" spans="1:3" ht="17.25" customHeight="1">
      <c r="A24" s="9"/>
      <c r="B24" s="10"/>
      <c r="C24" s="8"/>
    </row>
    <row r="25" spans="1:3" ht="17.25" customHeight="1">
      <c r="A25" s="9"/>
      <c r="B25" s="10"/>
      <c r="C25" s="8"/>
    </row>
    <row r="26" spans="1:3" ht="17.25" customHeight="1">
      <c r="A26" s="9"/>
      <c r="B26" s="10"/>
      <c r="C26" s="8"/>
    </row>
    <row r="27" spans="1:3" ht="17.25" customHeight="1">
      <c r="A27" s="9"/>
      <c r="B27" s="10"/>
      <c r="C27" s="8"/>
    </row>
    <row r="28" spans="1:3" ht="17.25" customHeight="1">
      <c r="A28" s="9"/>
      <c r="B28" s="10"/>
      <c r="C28" s="8"/>
    </row>
    <row r="29" spans="1:3" ht="17.25" customHeight="1">
      <c r="A29" s="9"/>
      <c r="B29" s="10"/>
      <c r="C29" s="8"/>
    </row>
    <row r="30" spans="1:3" ht="17.25" customHeight="1">
      <c r="A30" s="9"/>
      <c r="B30" s="10" t="s">
        <v>41</v>
      </c>
      <c r="C30" s="8" t="s">
        <v>40</v>
      </c>
    </row>
    <row r="31" spans="1:3" ht="17.25" customHeight="1">
      <c r="A31" s="9"/>
      <c r="B31" s="10"/>
      <c r="C31" s="8"/>
    </row>
    <row r="32" spans="1:3" ht="17.25" customHeight="1">
      <c r="A32" s="9"/>
      <c r="B32" s="10"/>
      <c r="C32" s="8"/>
    </row>
    <row r="33" spans="1:3" ht="17.25" customHeight="1">
      <c r="A33" s="9"/>
      <c r="B33" s="10"/>
      <c r="C33" s="8"/>
    </row>
    <row r="34" spans="1:3" ht="17.25" customHeight="1">
      <c r="A34" s="9"/>
      <c r="B34" s="10"/>
      <c r="C34" s="8"/>
    </row>
    <row r="35" spans="1:3" ht="17.25" customHeight="1">
      <c r="A35" s="9"/>
      <c r="B35" s="10"/>
      <c r="C35" s="8"/>
    </row>
    <row r="36" spans="1:3" ht="17.25" customHeight="1">
      <c r="A36" s="9"/>
      <c r="B36" s="10"/>
      <c r="C36" s="8"/>
    </row>
    <row r="37" spans="1:3" ht="17.25" customHeight="1">
      <c r="A37" s="9"/>
      <c r="B37" s="10" t="s">
        <v>31</v>
      </c>
      <c r="C37" s="8" t="s">
        <v>32</v>
      </c>
    </row>
    <row r="38" spans="1:3" s="27" customFormat="1" ht="17.25" customHeight="1">
      <c r="A38" s="24"/>
      <c r="B38" s="25" t="s">
        <v>33</v>
      </c>
      <c r="C38" s="26" t="s">
        <v>34</v>
      </c>
    </row>
    <row r="39" spans="1:3" ht="17.25" customHeight="1">
      <c r="A39" s="33" t="s">
        <v>8</v>
      </c>
      <c r="B39" s="33"/>
      <c r="C39" s="33"/>
    </row>
    <row r="40" spans="1:3" ht="17.25" customHeight="1">
      <c r="A40" s="32" t="s">
        <v>9</v>
      </c>
      <c r="B40" s="32"/>
      <c r="C40" s="32"/>
    </row>
    <row r="41" spans="1:3" ht="17.25" customHeight="1">
      <c r="A41" s="32" t="s">
        <v>10</v>
      </c>
      <c r="B41" s="32"/>
      <c r="C41" s="32"/>
    </row>
    <row r="42" spans="1:3" ht="17.25" customHeight="1">
      <c r="A42" s="32" t="s">
        <v>48</v>
      </c>
      <c r="B42" s="32"/>
      <c r="C42" s="32"/>
    </row>
    <row r="43" spans="1:3" ht="19.5" customHeight="1">
      <c r="A43" s="15"/>
      <c r="B43" s="15"/>
      <c r="C43" s="15"/>
    </row>
    <row r="44" spans="1:3" ht="30" customHeight="1">
      <c r="A44" s="3" t="s">
        <v>0</v>
      </c>
      <c r="B44" s="4" t="s">
        <v>11</v>
      </c>
      <c r="C44" s="3" t="s">
        <v>58</v>
      </c>
    </row>
    <row r="45" spans="1:3" ht="33.75" customHeight="1">
      <c r="A45" s="5">
        <v>1</v>
      </c>
      <c r="B45" s="2" t="s">
        <v>45</v>
      </c>
      <c r="C45" s="6">
        <v>18618.059999999998</v>
      </c>
    </row>
    <row r="46" spans="1:3" ht="33.75" customHeight="1">
      <c r="A46" s="5">
        <v>2</v>
      </c>
      <c r="B46" s="2" t="s">
        <v>61</v>
      </c>
      <c r="C46" s="6">
        <v>160325.1</v>
      </c>
    </row>
    <row r="47" spans="1:3" ht="27" customHeight="1">
      <c r="A47" s="5">
        <v>3</v>
      </c>
      <c r="B47" s="2" t="s">
        <v>62</v>
      </c>
      <c r="C47" s="6">
        <v>130869.94</v>
      </c>
    </row>
    <row r="48" spans="1:3" ht="21" customHeight="1">
      <c r="A48" s="16" t="s">
        <v>12</v>
      </c>
      <c r="B48" s="20" t="s">
        <v>102</v>
      </c>
      <c r="C48" s="31">
        <v>4803</v>
      </c>
    </row>
    <row r="49" spans="1:3" ht="21" customHeight="1">
      <c r="A49" s="16" t="s">
        <v>13</v>
      </c>
      <c r="B49" s="23" t="s">
        <v>103</v>
      </c>
      <c r="C49" s="31">
        <v>7735</v>
      </c>
    </row>
    <row r="50" spans="1:3" ht="21" customHeight="1">
      <c r="A50" s="16" t="s">
        <v>14</v>
      </c>
      <c r="B50" s="20" t="s">
        <v>117</v>
      </c>
      <c r="C50" s="31">
        <f>500+500+2000+3000</f>
        <v>6000</v>
      </c>
    </row>
    <row r="51" spans="1:3" ht="21" customHeight="1">
      <c r="A51" s="16" t="s">
        <v>15</v>
      </c>
      <c r="B51" s="20" t="s">
        <v>104</v>
      </c>
      <c r="C51" s="31">
        <v>1461</v>
      </c>
    </row>
    <row r="52" spans="1:3" ht="21" customHeight="1">
      <c r="A52" s="16" t="s">
        <v>16</v>
      </c>
      <c r="B52" s="20" t="s">
        <v>105</v>
      </c>
      <c r="C52" s="31">
        <v>2335</v>
      </c>
    </row>
    <row r="53" spans="1:3" ht="21" customHeight="1">
      <c r="A53" s="16" t="s">
        <v>17</v>
      </c>
      <c r="B53" s="20" t="s">
        <v>118</v>
      </c>
      <c r="C53" s="31">
        <f>4112+2570+3560</f>
        <v>10242</v>
      </c>
    </row>
    <row r="54" spans="1:3" ht="25.5">
      <c r="A54" s="16" t="s">
        <v>19</v>
      </c>
      <c r="B54" s="23" t="s">
        <v>106</v>
      </c>
      <c r="C54" s="31">
        <v>1520</v>
      </c>
    </row>
    <row r="55" spans="1:3" ht="22.5" customHeight="1">
      <c r="A55" s="16" t="s">
        <v>20</v>
      </c>
      <c r="B55" s="23" t="s">
        <v>107</v>
      </c>
      <c r="C55" s="31">
        <v>8000</v>
      </c>
    </row>
    <row r="56" spans="1:3" ht="22.5" customHeight="1">
      <c r="A56" s="16" t="s">
        <v>21</v>
      </c>
      <c r="B56" s="23" t="s">
        <v>108</v>
      </c>
      <c r="C56" s="31">
        <v>170</v>
      </c>
    </row>
    <row r="57" spans="1:3" ht="22.5" customHeight="1">
      <c r="A57" s="16" t="s">
        <v>22</v>
      </c>
      <c r="B57" s="23" t="s">
        <v>109</v>
      </c>
      <c r="C57" s="31">
        <v>290</v>
      </c>
    </row>
    <row r="58" spans="1:3" ht="22.5" customHeight="1">
      <c r="A58" s="16" t="s">
        <v>23</v>
      </c>
      <c r="B58" s="23" t="s">
        <v>110</v>
      </c>
      <c r="C58" s="31">
        <v>57415</v>
      </c>
    </row>
    <row r="59" spans="1:3" ht="22.5" customHeight="1">
      <c r="A59" s="16" t="s">
        <v>24</v>
      </c>
      <c r="B59" s="23" t="s">
        <v>111</v>
      </c>
      <c r="C59" s="31">
        <v>2038</v>
      </c>
    </row>
    <row r="60" spans="1:3" ht="22.5" customHeight="1">
      <c r="A60" s="16" t="s">
        <v>25</v>
      </c>
      <c r="B60" s="23" t="s">
        <v>112</v>
      </c>
      <c r="C60" s="31">
        <v>14340</v>
      </c>
    </row>
    <row r="61" spans="1:3" ht="22.5" customHeight="1">
      <c r="A61" s="16" t="s">
        <v>26</v>
      </c>
      <c r="B61" s="23" t="s">
        <v>113</v>
      </c>
      <c r="C61" s="31">
        <v>871</v>
      </c>
    </row>
    <row r="62" spans="1:3" ht="22.5" customHeight="1">
      <c r="A62" s="16" t="s">
        <v>27</v>
      </c>
      <c r="B62" s="23" t="s">
        <v>114</v>
      </c>
      <c r="C62" s="31">
        <v>1485.5</v>
      </c>
    </row>
    <row r="63" spans="1:3" ht="22.5" customHeight="1">
      <c r="A63" s="16" t="s">
        <v>28</v>
      </c>
      <c r="B63" s="23" t="s">
        <v>115</v>
      </c>
      <c r="C63" s="31">
        <v>2000</v>
      </c>
    </row>
    <row r="64" spans="1:3" ht="22.5" customHeight="1">
      <c r="A64" s="16" t="s">
        <v>92</v>
      </c>
      <c r="B64" s="23" t="s">
        <v>42</v>
      </c>
      <c r="C64" s="31">
        <v>8635</v>
      </c>
    </row>
    <row r="65" spans="1:3" ht="22.5" customHeight="1">
      <c r="A65" s="16" t="s">
        <v>93</v>
      </c>
      <c r="B65" s="23" t="s">
        <v>116</v>
      </c>
      <c r="C65" s="31">
        <v>1395</v>
      </c>
    </row>
    <row r="66" spans="1:3" ht="22.5" customHeight="1">
      <c r="A66" s="16" t="s">
        <v>94</v>
      </c>
      <c r="B66" s="21" t="s">
        <v>18</v>
      </c>
      <c r="C66" s="18">
        <f>C47-C48-C49-C50-C51-C52-C53-C54-C55-C56-C58-C59-C57-C60-C61-C62-C63-C64-C65</f>
        <v>134.44000000000233</v>
      </c>
    </row>
    <row r="67" spans="1:3" ht="32.25" customHeight="1">
      <c r="A67" s="5">
        <v>4</v>
      </c>
      <c r="B67" s="2" t="s">
        <v>63</v>
      </c>
      <c r="C67" s="19">
        <f>C45+C46-C47</f>
        <v>48073.22</v>
      </c>
    </row>
    <row r="72" spans="2:3" ht="15">
      <c r="B72" s="10" t="s">
        <v>41</v>
      </c>
      <c r="C72" s="8" t="s">
        <v>40</v>
      </c>
    </row>
    <row r="73" spans="2:3" ht="15">
      <c r="B73" s="10"/>
      <c r="C73" s="8"/>
    </row>
    <row r="74" spans="2:3" ht="15">
      <c r="B74" s="10"/>
      <c r="C74" s="8"/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 t="s">
        <v>31</v>
      </c>
      <c r="C80" s="8" t="s">
        <v>32</v>
      </c>
    </row>
    <row r="81" spans="2:3" ht="15">
      <c r="B81" s="25" t="s">
        <v>33</v>
      </c>
      <c r="C81" s="26" t="s">
        <v>34</v>
      </c>
    </row>
  </sheetData>
  <sheetProtection/>
  <mergeCells count="7">
    <mergeCell ref="A40:C40"/>
    <mergeCell ref="A41:C41"/>
    <mergeCell ref="A42:C42"/>
    <mergeCell ref="A1:C1"/>
    <mergeCell ref="A2:C2"/>
    <mergeCell ref="A3:C3"/>
    <mergeCell ref="A39:C3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3.8515625" style="13" customWidth="1"/>
    <col min="2" max="2" width="81.7109375" style="13" customWidth="1"/>
    <col min="3" max="3" width="18.57421875" style="13" customWidth="1"/>
    <col min="4" max="16384" width="9.140625" style="13" customWidth="1"/>
  </cols>
  <sheetData>
    <row r="1" spans="1:3" ht="16.5" customHeight="1">
      <c r="A1" s="33" t="s">
        <v>35</v>
      </c>
      <c r="B1" s="33"/>
      <c r="C1" s="33"/>
    </row>
    <row r="2" spans="1:3" ht="16.5" customHeight="1">
      <c r="A2" s="32" t="s">
        <v>4</v>
      </c>
      <c r="B2" s="32"/>
      <c r="C2" s="32"/>
    </row>
    <row r="3" spans="1:3" ht="16.5" customHeight="1">
      <c r="A3" s="32" t="s">
        <v>49</v>
      </c>
      <c r="B3" s="32"/>
      <c r="C3" s="32"/>
    </row>
    <row r="4" ht="17.25" customHeight="1"/>
    <row r="5" spans="1:3" ht="34.5" customHeight="1">
      <c r="A5" s="3" t="s">
        <v>0</v>
      </c>
      <c r="B5" s="4" t="s">
        <v>2</v>
      </c>
      <c r="C5" s="3" t="s">
        <v>58</v>
      </c>
    </row>
    <row r="6" spans="1:3" ht="41.25" customHeight="1">
      <c r="A6" s="5">
        <v>1</v>
      </c>
      <c r="B6" s="14" t="s">
        <v>5</v>
      </c>
      <c r="C6" s="7">
        <v>16850.34</v>
      </c>
    </row>
    <row r="7" spans="1:3" ht="30.75" customHeight="1">
      <c r="A7" s="5">
        <v>2</v>
      </c>
      <c r="B7" s="14" t="s">
        <v>6</v>
      </c>
      <c r="C7" s="7">
        <v>7690.67</v>
      </c>
    </row>
    <row r="8" spans="1:3" ht="30.75" customHeight="1">
      <c r="A8" s="5">
        <v>3</v>
      </c>
      <c r="B8" s="14" t="s">
        <v>64</v>
      </c>
      <c r="C8" s="7">
        <v>7604.26</v>
      </c>
    </row>
    <row r="9" spans="1:3" ht="30.75" customHeight="1">
      <c r="A9" s="5">
        <v>4</v>
      </c>
      <c r="B9" s="1" t="s">
        <v>65</v>
      </c>
      <c r="C9" s="7">
        <v>1209.77</v>
      </c>
    </row>
    <row r="10" spans="1:3" ht="30.75" customHeight="1">
      <c r="A10" s="5">
        <v>5</v>
      </c>
      <c r="B10" s="1" t="s">
        <v>1</v>
      </c>
      <c r="C10" s="7">
        <v>15640.57</v>
      </c>
    </row>
    <row r="11" spans="1:3" ht="30.75" customHeight="1">
      <c r="A11" s="5">
        <v>6</v>
      </c>
      <c r="B11" s="28" t="s">
        <v>67</v>
      </c>
      <c r="C11" s="7">
        <v>1209.77</v>
      </c>
    </row>
    <row r="12" spans="1:3" ht="30.75" customHeight="1">
      <c r="A12" s="5">
        <v>7</v>
      </c>
      <c r="B12" s="1" t="s">
        <v>68</v>
      </c>
      <c r="C12" s="7">
        <v>4234.19</v>
      </c>
    </row>
    <row r="13" spans="1:3" ht="30.75" customHeight="1">
      <c r="A13" s="5">
        <v>8</v>
      </c>
      <c r="B13" s="1" t="s">
        <v>70</v>
      </c>
      <c r="C13" s="7">
        <v>10023.79</v>
      </c>
    </row>
    <row r="14" spans="1:3" ht="30.75" customHeight="1">
      <c r="A14" s="5">
        <v>9</v>
      </c>
      <c r="B14" s="1" t="s">
        <v>29</v>
      </c>
      <c r="C14" s="7">
        <v>1814.65</v>
      </c>
    </row>
    <row r="15" spans="1:3" ht="30.75" customHeight="1">
      <c r="A15" s="5">
        <v>10</v>
      </c>
      <c r="B15" s="1" t="s">
        <v>36</v>
      </c>
      <c r="C15" s="7">
        <v>3024.42</v>
      </c>
    </row>
    <row r="16" spans="1:3" ht="30.75" customHeight="1">
      <c r="A16" s="5">
        <v>11</v>
      </c>
      <c r="B16" s="1" t="s">
        <v>30</v>
      </c>
      <c r="C16" s="7">
        <v>22294.3</v>
      </c>
    </row>
    <row r="17" spans="1:3" ht="30.75" customHeight="1">
      <c r="A17" s="5"/>
      <c r="B17" s="2" t="s">
        <v>59</v>
      </c>
      <c r="C17" s="6">
        <f>SUM(C6:C16)</f>
        <v>91596.73</v>
      </c>
    </row>
    <row r="18" spans="1:3" ht="30.75" customHeight="1">
      <c r="A18" s="11"/>
      <c r="B18" s="29" t="s">
        <v>60</v>
      </c>
      <c r="C18" s="12">
        <v>91596.73</v>
      </c>
    </row>
    <row r="19" spans="1:3" ht="30.75" customHeight="1">
      <c r="A19" s="5"/>
      <c r="B19" s="2" t="s">
        <v>3</v>
      </c>
      <c r="C19" s="6">
        <f>C18-C17</f>
        <v>0</v>
      </c>
    </row>
    <row r="20" spans="1:3" ht="15" customHeight="1">
      <c r="A20" s="9"/>
      <c r="B20" s="10"/>
      <c r="C20" s="8"/>
    </row>
    <row r="21" spans="1:3" ht="15" customHeight="1">
      <c r="A21" s="9"/>
      <c r="B21" s="10"/>
      <c r="C21" s="8"/>
    </row>
    <row r="22" spans="1:3" ht="15" customHeight="1">
      <c r="A22" s="9"/>
      <c r="B22" s="10"/>
      <c r="C22" s="8"/>
    </row>
    <row r="23" spans="1:3" ht="15" customHeight="1">
      <c r="A23" s="9"/>
      <c r="B23" s="10"/>
      <c r="C23" s="8"/>
    </row>
    <row r="24" spans="1:3" ht="15" customHeight="1">
      <c r="A24" s="9"/>
      <c r="B24" s="10"/>
      <c r="C24" s="8"/>
    </row>
    <row r="25" spans="1:3" ht="15" customHeight="1">
      <c r="A25" s="9"/>
      <c r="B25" s="10"/>
      <c r="C25" s="8"/>
    </row>
    <row r="26" spans="1:3" ht="15" customHeight="1">
      <c r="A26" s="9"/>
      <c r="B26" s="10"/>
      <c r="C26" s="8"/>
    </row>
    <row r="27" spans="1:3" ht="15" customHeight="1">
      <c r="A27" s="9"/>
      <c r="B27" s="10"/>
      <c r="C27" s="8"/>
    </row>
    <row r="28" spans="1:3" ht="15" customHeight="1">
      <c r="A28" s="9"/>
      <c r="B28" s="10"/>
      <c r="C28" s="8"/>
    </row>
    <row r="29" spans="2:3" ht="15">
      <c r="B29" s="10" t="s">
        <v>41</v>
      </c>
      <c r="C29" s="8" t="s">
        <v>40</v>
      </c>
    </row>
    <row r="30" spans="2:3" ht="15">
      <c r="B30" s="10"/>
      <c r="C30" s="8"/>
    </row>
    <row r="31" spans="2:3" ht="15">
      <c r="B31" s="10"/>
      <c r="C31" s="8"/>
    </row>
    <row r="32" spans="2:3" ht="15">
      <c r="B32" s="10"/>
      <c r="C32" s="8"/>
    </row>
    <row r="33" spans="2:3" ht="15">
      <c r="B33" s="10"/>
      <c r="C33" s="8"/>
    </row>
    <row r="34" spans="2:3" ht="15">
      <c r="B34" s="10"/>
      <c r="C34" s="8"/>
    </row>
    <row r="35" spans="2:3" ht="15">
      <c r="B35" s="10"/>
      <c r="C35" s="8"/>
    </row>
    <row r="36" spans="2:3" ht="15">
      <c r="B36" s="10" t="s">
        <v>31</v>
      </c>
      <c r="C36" s="8" t="s">
        <v>32</v>
      </c>
    </row>
    <row r="37" spans="2:3" ht="15">
      <c r="B37" s="25" t="s">
        <v>33</v>
      </c>
      <c r="C37" s="26" t="s">
        <v>34</v>
      </c>
    </row>
    <row r="38" spans="1:3" ht="15" customHeight="1">
      <c r="A38" s="9"/>
      <c r="B38" s="10"/>
      <c r="C38" s="8"/>
    </row>
    <row r="39" spans="1:3" ht="15" customHeight="1">
      <c r="A39" s="9"/>
      <c r="B39" s="10"/>
      <c r="C39" s="8"/>
    </row>
    <row r="40" spans="1:3" ht="15" customHeight="1">
      <c r="A40" s="9"/>
      <c r="B40" s="10"/>
      <c r="C40" s="8"/>
    </row>
    <row r="41" spans="1:3" ht="15" customHeight="1">
      <c r="A41" s="9"/>
      <c r="B41" s="10"/>
      <c r="C41" s="8"/>
    </row>
    <row r="42" spans="1:3" ht="15" customHeight="1">
      <c r="A42" s="33" t="s">
        <v>8</v>
      </c>
      <c r="B42" s="33"/>
      <c r="C42" s="33"/>
    </row>
    <row r="43" spans="1:3" ht="15" customHeight="1">
      <c r="A43" s="32" t="s">
        <v>9</v>
      </c>
      <c r="B43" s="32"/>
      <c r="C43" s="32"/>
    </row>
    <row r="44" spans="1:3" ht="15" customHeight="1">
      <c r="A44" s="32" t="s">
        <v>10</v>
      </c>
      <c r="B44" s="32"/>
      <c r="C44" s="32"/>
    </row>
    <row r="45" spans="1:3" ht="15">
      <c r="A45" s="32" t="s">
        <v>49</v>
      </c>
      <c r="B45" s="32"/>
      <c r="C45" s="32"/>
    </row>
    <row r="46" spans="1:3" ht="18" customHeight="1">
      <c r="A46" s="15"/>
      <c r="B46" s="15"/>
      <c r="C46" s="15"/>
    </row>
    <row r="47" spans="1:3" ht="34.5" customHeight="1">
      <c r="A47" s="3" t="s">
        <v>0</v>
      </c>
      <c r="B47" s="4" t="s">
        <v>11</v>
      </c>
      <c r="C47" s="3" t="s">
        <v>58</v>
      </c>
    </row>
    <row r="48" spans="1:3" ht="33" customHeight="1">
      <c r="A48" s="5">
        <v>1</v>
      </c>
      <c r="B48" s="2" t="s">
        <v>45</v>
      </c>
      <c r="C48" s="6">
        <v>16570.47</v>
      </c>
    </row>
    <row r="49" spans="1:3" ht="30" customHeight="1">
      <c r="A49" s="5">
        <v>2</v>
      </c>
      <c r="B49" s="2" t="s">
        <v>61</v>
      </c>
      <c r="C49" s="6">
        <v>30244.2</v>
      </c>
    </row>
    <row r="50" spans="1:3" ht="24" customHeight="1">
      <c r="A50" s="5">
        <v>3</v>
      </c>
      <c r="B50" s="2" t="s">
        <v>62</v>
      </c>
      <c r="C50" s="6">
        <v>58190.08</v>
      </c>
    </row>
    <row r="51" spans="1:3" ht="25.5" customHeight="1">
      <c r="A51" s="16" t="s">
        <v>12</v>
      </c>
      <c r="B51" s="20" t="s">
        <v>128</v>
      </c>
      <c r="C51" s="31">
        <v>404.95</v>
      </c>
    </row>
    <row r="52" spans="1:3" ht="25.5" customHeight="1">
      <c r="A52" s="16" t="s">
        <v>13</v>
      </c>
      <c r="B52" s="20" t="s">
        <v>119</v>
      </c>
      <c r="C52" s="31">
        <v>2932</v>
      </c>
    </row>
    <row r="53" spans="1:3" ht="25.5" customHeight="1">
      <c r="A53" s="16" t="s">
        <v>14</v>
      </c>
      <c r="B53" s="20" t="s">
        <v>95</v>
      </c>
      <c r="C53" s="31">
        <v>500</v>
      </c>
    </row>
    <row r="54" spans="1:3" ht="25.5" customHeight="1">
      <c r="A54" s="16" t="s">
        <v>15</v>
      </c>
      <c r="B54" s="20" t="s">
        <v>120</v>
      </c>
      <c r="C54" s="31">
        <v>9040</v>
      </c>
    </row>
    <row r="55" spans="1:3" ht="25.5" customHeight="1">
      <c r="A55" s="16" t="s">
        <v>16</v>
      </c>
      <c r="B55" s="20" t="s">
        <v>121</v>
      </c>
      <c r="C55" s="31">
        <v>385</v>
      </c>
    </row>
    <row r="56" spans="1:3" ht="25.5" customHeight="1">
      <c r="A56" s="16" t="s">
        <v>17</v>
      </c>
      <c r="B56" s="20" t="s">
        <v>122</v>
      </c>
      <c r="C56" s="31">
        <v>140</v>
      </c>
    </row>
    <row r="57" spans="1:3" ht="25.5" customHeight="1">
      <c r="A57" s="16" t="s">
        <v>19</v>
      </c>
      <c r="B57" s="20" t="s">
        <v>123</v>
      </c>
      <c r="C57" s="31">
        <v>68</v>
      </c>
    </row>
    <row r="58" spans="1:3" ht="25.5" customHeight="1">
      <c r="A58" s="16" t="s">
        <v>20</v>
      </c>
      <c r="B58" s="20" t="s">
        <v>124</v>
      </c>
      <c r="C58" s="31">
        <v>341</v>
      </c>
    </row>
    <row r="59" spans="1:3" ht="25.5" customHeight="1">
      <c r="A59" s="16" t="s">
        <v>21</v>
      </c>
      <c r="B59" s="20" t="s">
        <v>125</v>
      </c>
      <c r="C59" s="31">
        <v>42667</v>
      </c>
    </row>
    <row r="60" spans="1:3" ht="25.5" customHeight="1">
      <c r="A60" s="16" t="s">
        <v>22</v>
      </c>
      <c r="B60" s="20" t="s">
        <v>126</v>
      </c>
      <c r="C60" s="31">
        <v>903</v>
      </c>
    </row>
    <row r="61" spans="1:3" ht="25.5" customHeight="1">
      <c r="A61" s="16" t="s">
        <v>23</v>
      </c>
      <c r="B61" s="20" t="s">
        <v>127</v>
      </c>
      <c r="C61" s="31">
        <v>770</v>
      </c>
    </row>
    <row r="62" spans="1:3" ht="25.5" customHeight="1">
      <c r="A62" s="16" t="s">
        <v>24</v>
      </c>
      <c r="B62" s="17" t="s">
        <v>18</v>
      </c>
      <c r="C62" s="18">
        <f>C50-C51-C52-C53-C54-C55-C56-C57-C58-C59-C60-C61</f>
        <v>39.13000000000466</v>
      </c>
    </row>
    <row r="63" spans="1:3" ht="33" customHeight="1">
      <c r="A63" s="5">
        <v>4</v>
      </c>
      <c r="B63" s="2" t="s">
        <v>63</v>
      </c>
      <c r="C63" s="19">
        <f>C48+C49-C50</f>
        <v>-11375.410000000003</v>
      </c>
    </row>
    <row r="73" spans="2:3" ht="15">
      <c r="B73" s="10" t="s">
        <v>41</v>
      </c>
      <c r="C73" s="8" t="s">
        <v>40</v>
      </c>
    </row>
    <row r="74" spans="2:3" ht="15">
      <c r="B74" s="10"/>
      <c r="C74" s="8"/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 t="s">
        <v>31</v>
      </c>
      <c r="C80" s="8" t="s">
        <v>39</v>
      </c>
    </row>
    <row r="81" spans="2:3" ht="15">
      <c r="B81" s="25" t="s">
        <v>33</v>
      </c>
      <c r="C81" s="26" t="s">
        <v>34</v>
      </c>
    </row>
  </sheetData>
  <sheetProtection/>
  <mergeCells count="7">
    <mergeCell ref="A43:C43"/>
    <mergeCell ref="A44:C44"/>
    <mergeCell ref="A45:C45"/>
    <mergeCell ref="A1:C1"/>
    <mergeCell ref="A2:C2"/>
    <mergeCell ref="A3:C3"/>
    <mergeCell ref="A42:C4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A22" sqref="A22:C22"/>
    </sheetView>
  </sheetViews>
  <sheetFormatPr defaultColWidth="9.140625" defaultRowHeight="12.75"/>
  <cols>
    <col min="1" max="1" width="3.8515625" style="13" customWidth="1"/>
    <col min="2" max="2" width="82.00390625" style="13" customWidth="1"/>
    <col min="3" max="3" width="19.140625" style="13" customWidth="1"/>
    <col min="4" max="16384" width="9.140625" style="13" customWidth="1"/>
  </cols>
  <sheetData>
    <row r="1" spans="1:3" ht="16.5" customHeight="1">
      <c r="A1" s="33" t="s">
        <v>35</v>
      </c>
      <c r="B1" s="33"/>
      <c r="C1" s="33"/>
    </row>
    <row r="2" spans="1:3" ht="15" customHeight="1">
      <c r="A2" s="32" t="s">
        <v>4</v>
      </c>
      <c r="B2" s="32"/>
      <c r="C2" s="32"/>
    </row>
    <row r="3" spans="1:3" ht="15" customHeight="1">
      <c r="A3" s="32" t="s">
        <v>50</v>
      </c>
      <c r="B3" s="32"/>
      <c r="C3" s="32"/>
    </row>
    <row r="4" ht="15" customHeight="1"/>
    <row r="5" spans="1:3" ht="31.5" customHeight="1">
      <c r="A5" s="3" t="s">
        <v>0</v>
      </c>
      <c r="B5" s="4" t="s">
        <v>2</v>
      </c>
      <c r="C5" s="3" t="s">
        <v>58</v>
      </c>
    </row>
    <row r="6" spans="1:3" ht="45">
      <c r="A6" s="5">
        <v>1</v>
      </c>
      <c r="B6" s="14" t="s">
        <v>5</v>
      </c>
      <c r="C6" s="7">
        <v>13108.68</v>
      </c>
    </row>
    <row r="7" spans="1:3" ht="30">
      <c r="A7" s="5">
        <v>2</v>
      </c>
      <c r="B7" s="14" t="s">
        <v>6</v>
      </c>
      <c r="C7" s="7">
        <v>5982.94</v>
      </c>
    </row>
    <row r="8" spans="1:3" ht="30">
      <c r="A8" s="5">
        <v>3</v>
      </c>
      <c r="B8" s="14" t="s">
        <v>64</v>
      </c>
      <c r="C8" s="7">
        <v>5915.71</v>
      </c>
    </row>
    <row r="9" spans="1:3" ht="19.5" customHeight="1">
      <c r="A9" s="5">
        <v>4</v>
      </c>
      <c r="B9" s="14" t="s">
        <v>65</v>
      </c>
      <c r="C9" s="7">
        <v>941.14</v>
      </c>
    </row>
    <row r="10" spans="1:3" ht="19.5" customHeight="1">
      <c r="A10" s="5">
        <v>5</v>
      </c>
      <c r="B10" s="1" t="s">
        <v>1</v>
      </c>
      <c r="C10" s="7">
        <v>12167.54</v>
      </c>
    </row>
    <row r="11" spans="1:3" ht="19.5" customHeight="1">
      <c r="A11" s="5">
        <v>6</v>
      </c>
      <c r="B11" s="1" t="s">
        <v>67</v>
      </c>
      <c r="C11" s="7">
        <v>941.14</v>
      </c>
    </row>
    <row r="12" spans="1:3" ht="19.5" customHeight="1">
      <c r="A12" s="5">
        <v>7</v>
      </c>
      <c r="B12" s="14" t="s">
        <v>68</v>
      </c>
      <c r="C12" s="7">
        <v>3293.98</v>
      </c>
    </row>
    <row r="13" spans="1:3" ht="30">
      <c r="A13" s="5">
        <v>8</v>
      </c>
      <c r="B13" s="1" t="s">
        <v>70</v>
      </c>
      <c r="C13" s="7">
        <v>7797.98</v>
      </c>
    </row>
    <row r="14" spans="1:3" ht="30">
      <c r="A14" s="5">
        <v>9</v>
      </c>
      <c r="B14" s="1" t="s">
        <v>29</v>
      </c>
      <c r="C14" s="7">
        <v>1411.7</v>
      </c>
    </row>
    <row r="15" spans="1:3" ht="18" customHeight="1">
      <c r="A15" s="5">
        <v>10</v>
      </c>
      <c r="B15" s="14" t="s">
        <v>36</v>
      </c>
      <c r="C15" s="7">
        <v>2352.84</v>
      </c>
    </row>
    <row r="16" spans="1:3" ht="18" customHeight="1">
      <c r="A16" s="5">
        <v>11</v>
      </c>
      <c r="B16" s="1" t="s">
        <v>30</v>
      </c>
      <c r="C16" s="7">
        <v>17343.79</v>
      </c>
    </row>
    <row r="17" spans="1:3" ht="18" customHeight="1">
      <c r="A17" s="5"/>
      <c r="B17" s="2" t="s">
        <v>59</v>
      </c>
      <c r="C17" s="6">
        <f>SUM(C6:C16)</f>
        <v>71257.44</v>
      </c>
    </row>
    <row r="18" spans="1:3" ht="18" customHeight="1">
      <c r="A18" s="11"/>
      <c r="B18" s="29" t="s">
        <v>60</v>
      </c>
      <c r="C18" s="12">
        <v>71257.44</v>
      </c>
    </row>
    <row r="19" spans="1:3" ht="18" customHeight="1">
      <c r="A19" s="5"/>
      <c r="B19" s="2" t="s">
        <v>3</v>
      </c>
      <c r="C19" s="6">
        <f>C18-C17</f>
        <v>0</v>
      </c>
    </row>
    <row r="20" spans="1:3" ht="17.25" customHeight="1">
      <c r="A20" s="9"/>
      <c r="B20" s="10"/>
      <c r="C20" s="8"/>
    </row>
    <row r="21" spans="1:3" ht="17.25" customHeight="1">
      <c r="A21" s="33" t="s">
        <v>8</v>
      </c>
      <c r="B21" s="33"/>
      <c r="C21" s="33"/>
    </row>
    <row r="22" spans="1:3" ht="17.25" customHeight="1">
      <c r="A22" s="32" t="s">
        <v>9</v>
      </c>
      <c r="B22" s="32"/>
      <c r="C22" s="32"/>
    </row>
    <row r="23" spans="1:3" ht="17.25" customHeight="1">
      <c r="A23" s="32" t="s">
        <v>10</v>
      </c>
      <c r="B23" s="32"/>
      <c r="C23" s="32"/>
    </row>
    <row r="24" spans="1:3" ht="17.25" customHeight="1">
      <c r="A24" s="32" t="s">
        <v>50</v>
      </c>
      <c r="B24" s="32"/>
      <c r="C24" s="32"/>
    </row>
    <row r="25" spans="1:3" ht="17.25" customHeight="1">
      <c r="A25" s="15"/>
      <c r="B25" s="15"/>
      <c r="C25" s="15"/>
    </row>
    <row r="26" spans="1:3" ht="30" customHeight="1">
      <c r="A26" s="3" t="s">
        <v>0</v>
      </c>
      <c r="B26" s="4" t="s">
        <v>11</v>
      </c>
      <c r="C26" s="3" t="s">
        <v>58</v>
      </c>
    </row>
    <row r="27" spans="1:3" ht="28.5" customHeight="1">
      <c r="A27" s="5">
        <v>1</v>
      </c>
      <c r="B27" s="2" t="s">
        <v>45</v>
      </c>
      <c r="C27" s="6">
        <v>28693.9</v>
      </c>
    </row>
    <row r="28" spans="1:3" ht="27" customHeight="1">
      <c r="A28" s="5">
        <v>2</v>
      </c>
      <c r="B28" s="2" t="s">
        <v>61</v>
      </c>
      <c r="C28" s="6">
        <v>49073.52</v>
      </c>
    </row>
    <row r="29" spans="1:3" ht="21" customHeight="1">
      <c r="A29" s="5">
        <v>3</v>
      </c>
      <c r="B29" s="2" t="s">
        <v>62</v>
      </c>
      <c r="C29" s="6">
        <v>1698.99</v>
      </c>
    </row>
    <row r="30" spans="1:3" ht="17.25" customHeight="1">
      <c r="A30" s="16" t="s">
        <v>12</v>
      </c>
      <c r="B30" s="20" t="s">
        <v>95</v>
      </c>
      <c r="C30" s="31">
        <v>500</v>
      </c>
    </row>
    <row r="31" spans="1:3" ht="17.25" customHeight="1">
      <c r="A31" s="16" t="s">
        <v>13</v>
      </c>
      <c r="B31" s="20" t="s">
        <v>129</v>
      </c>
      <c r="C31" s="31">
        <v>366.2</v>
      </c>
    </row>
    <row r="32" spans="1:3" ht="17.25" customHeight="1">
      <c r="A32" s="16" t="s">
        <v>14</v>
      </c>
      <c r="B32" s="20" t="s">
        <v>127</v>
      </c>
      <c r="C32" s="31">
        <v>770</v>
      </c>
    </row>
    <row r="33" spans="1:3" ht="17.25" customHeight="1">
      <c r="A33" s="16" t="s">
        <v>15</v>
      </c>
      <c r="B33" s="17" t="s">
        <v>18</v>
      </c>
      <c r="C33" s="18">
        <f>C29-C30-C31-C32</f>
        <v>62.789999999999964</v>
      </c>
    </row>
    <row r="34" spans="1:3" ht="27" customHeight="1">
      <c r="A34" s="5">
        <v>4</v>
      </c>
      <c r="B34" s="2" t="s">
        <v>63</v>
      </c>
      <c r="C34" s="19">
        <f>C27+C28-C29</f>
        <v>76068.43</v>
      </c>
    </row>
    <row r="37" spans="2:3" ht="15">
      <c r="B37" s="10" t="s">
        <v>41</v>
      </c>
      <c r="C37" s="8" t="s">
        <v>40</v>
      </c>
    </row>
    <row r="38" spans="2:3" ht="15">
      <c r="B38" s="10"/>
      <c r="C38" s="8"/>
    </row>
    <row r="39" spans="2:3" ht="15">
      <c r="B39" s="10"/>
      <c r="C39" s="8"/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 t="s">
        <v>31</v>
      </c>
      <c r="C43" s="8" t="s">
        <v>32</v>
      </c>
    </row>
    <row r="44" spans="2:3" ht="15">
      <c r="B44" s="25" t="s">
        <v>33</v>
      </c>
      <c r="C44" s="26" t="s">
        <v>34</v>
      </c>
    </row>
  </sheetData>
  <sheetProtection/>
  <mergeCells count="7">
    <mergeCell ref="A22:C22"/>
    <mergeCell ref="A23:C23"/>
    <mergeCell ref="A24:C24"/>
    <mergeCell ref="A1:C1"/>
    <mergeCell ref="A2:C2"/>
    <mergeCell ref="A3:C3"/>
    <mergeCell ref="A21:C2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H59" sqref="H59"/>
    </sheetView>
  </sheetViews>
  <sheetFormatPr defaultColWidth="9.140625" defaultRowHeight="12.75"/>
  <cols>
    <col min="1" max="1" width="4.28125" style="13" customWidth="1"/>
    <col min="2" max="2" width="85.57421875" style="13" customWidth="1"/>
    <col min="3" max="3" width="18.5742187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51</v>
      </c>
      <c r="B3" s="32"/>
      <c r="C3" s="32"/>
    </row>
    <row r="4" ht="15.75" customHeight="1"/>
    <row r="5" spans="1:3" ht="30.75" customHeight="1">
      <c r="A5" s="3" t="s">
        <v>0</v>
      </c>
      <c r="B5" s="4" t="s">
        <v>2</v>
      </c>
      <c r="C5" s="3" t="s">
        <v>58</v>
      </c>
    </row>
    <row r="6" spans="1:3" ht="33.75" customHeight="1">
      <c r="A6" s="5">
        <v>1</v>
      </c>
      <c r="B6" s="14" t="s">
        <v>5</v>
      </c>
      <c r="C6" s="7">
        <v>79382.16</v>
      </c>
    </row>
    <row r="7" spans="1:3" ht="32.25" customHeight="1">
      <c r="A7" s="5">
        <v>2</v>
      </c>
      <c r="B7" s="14" t="s">
        <v>6</v>
      </c>
      <c r="C7" s="7">
        <v>36230.83</v>
      </c>
    </row>
    <row r="8" spans="1:3" ht="30">
      <c r="A8" s="5">
        <v>3</v>
      </c>
      <c r="B8" s="14" t="s">
        <v>64</v>
      </c>
      <c r="C8" s="7">
        <v>35823.74</v>
      </c>
    </row>
    <row r="9" spans="1:3" ht="27.75" customHeight="1">
      <c r="A9" s="5">
        <v>4</v>
      </c>
      <c r="B9" s="1" t="s">
        <v>71</v>
      </c>
      <c r="C9" s="7">
        <v>5699.23</v>
      </c>
    </row>
    <row r="10" spans="1:3" ht="27.75" customHeight="1">
      <c r="A10" s="5">
        <v>5</v>
      </c>
      <c r="B10" s="1" t="s">
        <v>72</v>
      </c>
      <c r="C10" s="7">
        <v>6106.32</v>
      </c>
    </row>
    <row r="11" spans="1:3" ht="27.75" customHeight="1">
      <c r="A11" s="5">
        <v>6</v>
      </c>
      <c r="B11" s="28" t="s">
        <v>73</v>
      </c>
      <c r="C11" s="7">
        <v>3663.79</v>
      </c>
    </row>
    <row r="12" spans="1:3" ht="27.75" customHeight="1">
      <c r="A12" s="5">
        <v>7</v>
      </c>
      <c r="B12" s="1" t="s">
        <v>1</v>
      </c>
      <c r="C12" s="7">
        <v>73682.93</v>
      </c>
    </row>
    <row r="13" spans="1:3" ht="27.75" customHeight="1">
      <c r="A13" s="5">
        <v>8</v>
      </c>
      <c r="B13" s="14" t="s">
        <v>67</v>
      </c>
      <c r="C13" s="7">
        <v>5699.23</v>
      </c>
    </row>
    <row r="14" spans="1:3" ht="27.75" customHeight="1">
      <c r="A14" s="5">
        <v>9</v>
      </c>
      <c r="B14" s="14" t="s">
        <v>68</v>
      </c>
      <c r="C14" s="7">
        <v>19947.31</v>
      </c>
    </row>
    <row r="15" spans="1:3" ht="27.75" customHeight="1">
      <c r="A15" s="5">
        <v>10</v>
      </c>
      <c r="B15" s="14" t="s">
        <v>70</v>
      </c>
      <c r="C15" s="7">
        <v>47222.21</v>
      </c>
    </row>
    <row r="16" spans="1:3" ht="27.75" customHeight="1">
      <c r="A16" s="5">
        <v>11</v>
      </c>
      <c r="B16" s="14" t="s">
        <v>29</v>
      </c>
      <c r="C16" s="7">
        <v>8548.85</v>
      </c>
    </row>
    <row r="17" spans="1:3" ht="27.75" customHeight="1">
      <c r="A17" s="5">
        <v>12</v>
      </c>
      <c r="B17" s="1" t="s">
        <v>30</v>
      </c>
      <c r="C17" s="7">
        <v>105028.7</v>
      </c>
    </row>
    <row r="18" spans="1:3" ht="27.75" customHeight="1">
      <c r="A18" s="5"/>
      <c r="B18" s="2" t="s">
        <v>59</v>
      </c>
      <c r="C18" s="6">
        <f>SUM(C6:C17)</f>
        <v>427035.30000000005</v>
      </c>
    </row>
    <row r="19" spans="1:3" ht="27.75" customHeight="1">
      <c r="A19" s="11"/>
      <c r="B19" s="29" t="s">
        <v>60</v>
      </c>
      <c r="C19" s="12">
        <v>427035.3</v>
      </c>
    </row>
    <row r="20" spans="1:3" ht="27.75" customHeight="1">
      <c r="A20" s="5"/>
      <c r="B20" s="2" t="s">
        <v>3</v>
      </c>
      <c r="C20" s="6">
        <f>C19-C18</f>
        <v>0</v>
      </c>
    </row>
    <row r="21" spans="1:3" ht="16.5" customHeight="1">
      <c r="A21" s="9"/>
      <c r="B21" s="10"/>
      <c r="C21" s="8"/>
    </row>
    <row r="22" spans="1:3" ht="16.5" customHeight="1">
      <c r="A22" s="9"/>
      <c r="B22" s="10"/>
      <c r="C22" s="8"/>
    </row>
    <row r="23" spans="1:3" ht="16.5" customHeight="1">
      <c r="A23" s="9"/>
      <c r="B23" s="10"/>
      <c r="C23" s="8"/>
    </row>
    <row r="24" spans="1:3" ht="16.5" customHeight="1">
      <c r="A24" s="9"/>
      <c r="B24" s="10"/>
      <c r="C24" s="8"/>
    </row>
    <row r="25" spans="1:3" ht="16.5" customHeight="1">
      <c r="A25" s="9"/>
      <c r="B25" s="10"/>
      <c r="C25" s="8"/>
    </row>
    <row r="26" spans="1:3" ht="16.5" customHeight="1">
      <c r="A26" s="9"/>
      <c r="B26" s="10"/>
      <c r="C26" s="8"/>
    </row>
    <row r="27" spans="1:3" ht="16.5" customHeight="1">
      <c r="A27" s="9"/>
      <c r="B27" s="10"/>
      <c r="C27" s="8"/>
    </row>
    <row r="28" spans="1:3" ht="16.5" customHeight="1">
      <c r="A28" s="9"/>
      <c r="B28" s="10"/>
      <c r="C28" s="8"/>
    </row>
    <row r="29" spans="1:3" ht="16.5" customHeight="1">
      <c r="A29" s="9"/>
      <c r="B29" s="10"/>
      <c r="C29" s="8"/>
    </row>
    <row r="30" spans="1:3" ht="16.5" customHeight="1">
      <c r="A30" s="9"/>
      <c r="B30" s="10"/>
      <c r="C30" s="8"/>
    </row>
    <row r="31" spans="1:3" ht="16.5" customHeight="1">
      <c r="A31" s="9"/>
      <c r="B31" s="10" t="s">
        <v>41</v>
      </c>
      <c r="C31" s="8" t="s">
        <v>40</v>
      </c>
    </row>
    <row r="32" spans="1:3" ht="16.5" customHeight="1">
      <c r="A32" s="9"/>
      <c r="B32" s="10"/>
      <c r="C32" s="8"/>
    </row>
    <row r="33" spans="1:3" ht="16.5" customHeight="1">
      <c r="A33" s="9"/>
      <c r="B33" s="10"/>
      <c r="C33" s="8"/>
    </row>
    <row r="34" spans="1:3" ht="16.5" customHeight="1">
      <c r="A34" s="9"/>
      <c r="B34" s="10"/>
      <c r="C34" s="8"/>
    </row>
    <row r="35" spans="1:3" ht="16.5" customHeight="1">
      <c r="A35" s="9"/>
      <c r="B35" s="10"/>
      <c r="C35" s="8"/>
    </row>
    <row r="36" spans="1:3" ht="16.5" customHeight="1">
      <c r="A36" s="9"/>
      <c r="B36" s="10"/>
      <c r="C36" s="8"/>
    </row>
    <row r="37" spans="1:3" ht="16.5" customHeight="1">
      <c r="A37" s="9"/>
      <c r="B37" s="10"/>
      <c r="C37" s="8"/>
    </row>
    <row r="38" spans="1:3" ht="16.5" customHeight="1">
      <c r="A38" s="9"/>
      <c r="B38" s="10" t="s">
        <v>31</v>
      </c>
      <c r="C38" s="8" t="s">
        <v>32</v>
      </c>
    </row>
    <row r="39" spans="1:3" ht="16.5" customHeight="1">
      <c r="A39" s="9"/>
      <c r="B39" s="25" t="s">
        <v>33</v>
      </c>
      <c r="C39" s="26" t="s">
        <v>34</v>
      </c>
    </row>
    <row r="40" spans="1:3" ht="16.5" customHeight="1">
      <c r="A40" s="9"/>
      <c r="B40" s="10"/>
      <c r="C40" s="8"/>
    </row>
    <row r="41" spans="1:3" ht="16.5" customHeight="1">
      <c r="A41" s="9"/>
      <c r="B41" s="10"/>
      <c r="C41" s="8"/>
    </row>
    <row r="42" spans="1:3" ht="16.5" customHeight="1">
      <c r="A42" s="9"/>
      <c r="B42" s="10"/>
      <c r="C42" s="8"/>
    </row>
    <row r="43" spans="1:3" ht="15" customHeight="1">
      <c r="A43" s="9"/>
      <c r="B43" s="10"/>
      <c r="C43" s="8"/>
    </row>
    <row r="44" spans="1:3" ht="15" customHeight="1">
      <c r="A44" s="9"/>
      <c r="B44" s="10"/>
      <c r="C44" s="8"/>
    </row>
    <row r="45" spans="1:3" ht="15" customHeight="1">
      <c r="A45" s="9"/>
      <c r="B45" s="10"/>
      <c r="C45" s="8"/>
    </row>
    <row r="46" spans="1:3" ht="15" customHeight="1">
      <c r="A46" s="33" t="s">
        <v>8</v>
      </c>
      <c r="B46" s="33"/>
      <c r="C46" s="33"/>
    </row>
    <row r="47" spans="1:3" ht="15" customHeight="1">
      <c r="A47" s="32" t="s">
        <v>9</v>
      </c>
      <c r="B47" s="32"/>
      <c r="C47" s="32"/>
    </row>
    <row r="48" spans="1:3" ht="15" customHeight="1">
      <c r="A48" s="32" t="s">
        <v>10</v>
      </c>
      <c r="B48" s="32"/>
      <c r="C48" s="32"/>
    </row>
    <row r="49" spans="1:3" ht="15">
      <c r="A49" s="32" t="s">
        <v>51</v>
      </c>
      <c r="B49" s="32"/>
      <c r="C49" s="32"/>
    </row>
    <row r="50" spans="1:3" ht="23.25" customHeight="1">
      <c r="A50" s="15"/>
      <c r="B50" s="15"/>
      <c r="C50" s="15"/>
    </row>
    <row r="51" spans="1:3" ht="31.5" customHeight="1">
      <c r="A51" s="3" t="s">
        <v>0</v>
      </c>
      <c r="B51" s="4" t="s">
        <v>11</v>
      </c>
      <c r="C51" s="3" t="s">
        <v>58</v>
      </c>
    </row>
    <row r="52" spans="1:3" ht="27.75" customHeight="1">
      <c r="A52" s="5">
        <v>1</v>
      </c>
      <c r="B52" s="2" t="s">
        <v>45</v>
      </c>
      <c r="C52" s="6">
        <v>41179.25</v>
      </c>
    </row>
    <row r="53" spans="1:3" ht="27" customHeight="1">
      <c r="A53" s="5">
        <v>2</v>
      </c>
      <c r="B53" s="2" t="s">
        <v>61</v>
      </c>
      <c r="C53" s="6">
        <v>203556</v>
      </c>
    </row>
    <row r="54" spans="1:3" ht="24.75" customHeight="1">
      <c r="A54" s="5">
        <v>3</v>
      </c>
      <c r="B54" s="2" t="s">
        <v>62</v>
      </c>
      <c r="C54" s="6">
        <v>124778.17</v>
      </c>
    </row>
    <row r="55" spans="1:3" ht="25.5" customHeight="1">
      <c r="A55" s="16" t="s">
        <v>12</v>
      </c>
      <c r="B55" s="23" t="s">
        <v>138</v>
      </c>
      <c r="C55" s="31">
        <f>500+500</f>
        <v>1000</v>
      </c>
    </row>
    <row r="56" spans="1:3" ht="25.5" customHeight="1">
      <c r="A56" s="16" t="s">
        <v>13</v>
      </c>
      <c r="B56" s="23" t="s">
        <v>119</v>
      </c>
      <c r="C56" s="31">
        <v>3280</v>
      </c>
    </row>
    <row r="57" spans="1:3" ht="25.5" customHeight="1">
      <c r="A57" s="16" t="s">
        <v>14</v>
      </c>
      <c r="B57" s="23" t="s">
        <v>137</v>
      </c>
      <c r="C57" s="31">
        <f>518.4+518.4</f>
        <v>1036.8</v>
      </c>
    </row>
    <row r="58" spans="1:3" ht="25.5" customHeight="1">
      <c r="A58" s="16" t="s">
        <v>15</v>
      </c>
      <c r="B58" s="23" t="s">
        <v>130</v>
      </c>
      <c r="C58" s="31">
        <f>2200+1080+604.8</f>
        <v>3884.8</v>
      </c>
    </row>
    <row r="59" spans="1:3" ht="25.5" customHeight="1">
      <c r="A59" s="16" t="s">
        <v>16</v>
      </c>
      <c r="B59" s="23" t="s">
        <v>131</v>
      </c>
      <c r="C59" s="31">
        <v>40382</v>
      </c>
    </row>
    <row r="60" spans="1:3" ht="25.5" customHeight="1">
      <c r="A60" s="16" t="s">
        <v>17</v>
      </c>
      <c r="B60" s="23" t="s">
        <v>132</v>
      </c>
      <c r="C60" s="31">
        <v>58000</v>
      </c>
    </row>
    <row r="61" spans="1:3" ht="25.5" customHeight="1">
      <c r="A61" s="16" t="s">
        <v>19</v>
      </c>
      <c r="B61" s="23" t="s">
        <v>133</v>
      </c>
      <c r="C61" s="31">
        <v>11407</v>
      </c>
    </row>
    <row r="62" spans="1:3" ht="25.5" customHeight="1">
      <c r="A62" s="16" t="s">
        <v>20</v>
      </c>
      <c r="B62" s="23" t="s">
        <v>134</v>
      </c>
      <c r="C62" s="31">
        <v>2274</v>
      </c>
    </row>
    <row r="63" spans="1:3" ht="25.5" customHeight="1">
      <c r="A63" s="16" t="s">
        <v>21</v>
      </c>
      <c r="B63" s="23" t="s">
        <v>135</v>
      </c>
      <c r="C63" s="31">
        <v>929</v>
      </c>
    </row>
    <row r="64" spans="1:3" ht="25.5" customHeight="1">
      <c r="A64" s="16" t="s">
        <v>22</v>
      </c>
      <c r="B64" s="23" t="s">
        <v>136</v>
      </c>
      <c r="C64" s="31">
        <v>766</v>
      </c>
    </row>
    <row r="65" spans="1:3" ht="25.5" customHeight="1">
      <c r="A65" s="16" t="s">
        <v>23</v>
      </c>
      <c r="B65" s="22" t="s">
        <v>18</v>
      </c>
      <c r="C65" s="18">
        <f>C54-C55-C56-C57-C58-C59-C60-C61-C62-C63-C64</f>
        <v>1818.5699999999924</v>
      </c>
    </row>
    <row r="66" spans="1:3" ht="29.25" customHeight="1">
      <c r="A66" s="5">
        <v>4</v>
      </c>
      <c r="B66" s="2" t="s">
        <v>63</v>
      </c>
      <c r="C66" s="19">
        <f>C52+C53-C54</f>
        <v>119957.08</v>
      </c>
    </row>
    <row r="76" spans="2:3" ht="15">
      <c r="B76" s="10" t="s">
        <v>41</v>
      </c>
      <c r="C76" s="8" t="s">
        <v>40</v>
      </c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 t="s">
        <v>31</v>
      </c>
      <c r="C83" s="8" t="s">
        <v>32</v>
      </c>
    </row>
    <row r="84" spans="2:3" ht="15">
      <c r="B84" s="25" t="s">
        <v>33</v>
      </c>
      <c r="C84" s="26" t="s">
        <v>34</v>
      </c>
    </row>
  </sheetData>
  <sheetProtection/>
  <mergeCells count="7">
    <mergeCell ref="A47:C47"/>
    <mergeCell ref="A48:C48"/>
    <mergeCell ref="A49:C49"/>
    <mergeCell ref="A1:C1"/>
    <mergeCell ref="A2:C2"/>
    <mergeCell ref="A3:C3"/>
    <mergeCell ref="A46:C4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zoomScaleSheetLayoutView="100" zoomScalePageLayoutView="0" workbookViewId="0" topLeftCell="A1">
      <selection activeCell="C19" activeCellId="1" sqref="C52 C19"/>
    </sheetView>
  </sheetViews>
  <sheetFormatPr defaultColWidth="9.140625" defaultRowHeight="12.75"/>
  <cols>
    <col min="1" max="1" width="4.57421875" style="13" customWidth="1"/>
    <col min="2" max="2" width="83.140625" style="13" customWidth="1"/>
    <col min="3" max="3" width="18.8515625" style="13" customWidth="1"/>
    <col min="4" max="16384" width="9.140625" style="13" customWidth="1"/>
  </cols>
  <sheetData>
    <row r="1" spans="1:3" ht="17.25" customHeight="1">
      <c r="A1" s="33" t="s">
        <v>35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52</v>
      </c>
      <c r="B3" s="32"/>
      <c r="C3" s="32"/>
    </row>
    <row r="4" ht="15" customHeight="1"/>
    <row r="5" spans="1:3" ht="37.5" customHeight="1">
      <c r="A5" s="3" t="s">
        <v>0</v>
      </c>
      <c r="B5" s="4" t="s">
        <v>2</v>
      </c>
      <c r="C5" s="3" t="s">
        <v>58</v>
      </c>
    </row>
    <row r="6" spans="1:3" ht="45">
      <c r="A6" s="30">
        <v>1</v>
      </c>
      <c r="B6" s="14" t="s">
        <v>7</v>
      </c>
      <c r="C6" s="7">
        <v>140761.32</v>
      </c>
    </row>
    <row r="7" spans="1:3" ht="33" customHeight="1">
      <c r="A7" s="30">
        <v>2</v>
      </c>
      <c r="B7" s="14" t="s">
        <v>6</v>
      </c>
      <c r="C7" s="7">
        <v>51133.7</v>
      </c>
    </row>
    <row r="8" spans="1:3" ht="30">
      <c r="A8" s="30">
        <v>3</v>
      </c>
      <c r="B8" s="14" t="s">
        <v>64</v>
      </c>
      <c r="C8" s="7">
        <v>50559.17</v>
      </c>
    </row>
    <row r="9" spans="1:3" ht="27" customHeight="1">
      <c r="A9" s="30">
        <v>4</v>
      </c>
      <c r="B9" s="14" t="s">
        <v>71</v>
      </c>
      <c r="C9" s="7">
        <v>8043.5</v>
      </c>
    </row>
    <row r="10" spans="1:3" ht="27" customHeight="1">
      <c r="A10" s="30">
        <v>5</v>
      </c>
      <c r="B10" s="14" t="s">
        <v>72</v>
      </c>
      <c r="C10" s="7">
        <v>8618.04</v>
      </c>
    </row>
    <row r="11" spans="1:3" ht="27" customHeight="1">
      <c r="A11" s="30">
        <v>6</v>
      </c>
      <c r="B11" s="14" t="s">
        <v>73</v>
      </c>
      <c r="C11" s="7">
        <v>5170.82</v>
      </c>
    </row>
    <row r="12" spans="1:3" ht="27" customHeight="1">
      <c r="A12" s="30">
        <v>7</v>
      </c>
      <c r="B12" s="14" t="s">
        <v>1</v>
      </c>
      <c r="C12" s="7">
        <v>103991.02</v>
      </c>
    </row>
    <row r="13" spans="1:3" ht="27" customHeight="1">
      <c r="A13" s="30">
        <v>8</v>
      </c>
      <c r="B13" s="14" t="s">
        <v>67</v>
      </c>
      <c r="C13" s="7">
        <v>8043.5</v>
      </c>
    </row>
    <row r="14" spans="1:3" ht="27" customHeight="1">
      <c r="A14" s="30">
        <v>9</v>
      </c>
      <c r="B14" s="1" t="s">
        <v>68</v>
      </c>
      <c r="C14" s="7">
        <v>28152.26</v>
      </c>
    </row>
    <row r="15" spans="1:3" ht="27" customHeight="1">
      <c r="A15" s="30">
        <v>10</v>
      </c>
      <c r="B15" s="1" t="s">
        <v>69</v>
      </c>
      <c r="C15" s="7">
        <v>115481.74</v>
      </c>
    </row>
    <row r="16" spans="1:3" ht="27" customHeight="1">
      <c r="A16" s="30">
        <v>11</v>
      </c>
      <c r="B16" s="14" t="s">
        <v>29</v>
      </c>
      <c r="C16" s="7">
        <v>12065.26</v>
      </c>
    </row>
    <row r="17" spans="1:3" ht="27" customHeight="1">
      <c r="A17" s="30">
        <v>12</v>
      </c>
      <c r="B17" s="1" t="s">
        <v>30</v>
      </c>
      <c r="C17" s="7">
        <v>148230.29</v>
      </c>
    </row>
    <row r="18" spans="1:3" ht="27" customHeight="1">
      <c r="A18" s="5"/>
      <c r="B18" s="2" t="s">
        <v>59</v>
      </c>
      <c r="C18" s="6">
        <f>SUM(C6:C17)</f>
        <v>680250.62</v>
      </c>
    </row>
    <row r="19" spans="1:3" ht="27" customHeight="1">
      <c r="A19" s="11"/>
      <c r="B19" s="29" t="s">
        <v>60</v>
      </c>
      <c r="C19" s="12">
        <v>680250.62</v>
      </c>
    </row>
    <row r="20" spans="1:3" ht="27" customHeight="1">
      <c r="A20" s="5"/>
      <c r="B20" s="2" t="s">
        <v>3</v>
      </c>
      <c r="C20" s="6">
        <f>C19-C18</f>
        <v>0</v>
      </c>
    </row>
    <row r="21" spans="1:3" ht="18" customHeight="1">
      <c r="A21" s="9"/>
      <c r="B21" s="10"/>
      <c r="C21" s="8"/>
    </row>
    <row r="22" spans="1:3" ht="18" customHeight="1">
      <c r="A22" s="9"/>
      <c r="B22" s="10"/>
      <c r="C22" s="8"/>
    </row>
    <row r="23" spans="1:3" ht="18" customHeight="1">
      <c r="A23" s="9"/>
      <c r="B23" s="10"/>
      <c r="C23" s="8"/>
    </row>
    <row r="24" spans="1:3" ht="18" customHeight="1">
      <c r="A24" s="9"/>
      <c r="B24" s="10"/>
      <c r="C24" s="8"/>
    </row>
    <row r="25" spans="1:3" ht="18" customHeight="1">
      <c r="A25" s="9"/>
      <c r="B25" s="10"/>
      <c r="C25" s="8"/>
    </row>
    <row r="26" spans="1:3" ht="18" customHeight="1">
      <c r="A26" s="9"/>
      <c r="B26" s="10"/>
      <c r="C26" s="8"/>
    </row>
    <row r="27" spans="1:3" ht="18" customHeight="1">
      <c r="A27" s="9"/>
      <c r="B27" s="10" t="s">
        <v>41</v>
      </c>
      <c r="C27" s="8" t="s">
        <v>40</v>
      </c>
    </row>
    <row r="28" spans="1:3" ht="18" customHeight="1">
      <c r="A28" s="9"/>
      <c r="B28" s="10"/>
      <c r="C28" s="8"/>
    </row>
    <row r="29" spans="1:3" ht="18" customHeight="1">
      <c r="A29" s="9"/>
      <c r="B29" s="10"/>
      <c r="C29" s="8"/>
    </row>
    <row r="30" spans="1:3" ht="18" customHeight="1">
      <c r="A30" s="9"/>
      <c r="B30" s="10"/>
      <c r="C30" s="8"/>
    </row>
    <row r="31" spans="1:3" ht="18" customHeight="1">
      <c r="A31" s="9"/>
      <c r="B31" s="10"/>
      <c r="C31" s="8"/>
    </row>
    <row r="32" spans="1:3" ht="18" customHeight="1">
      <c r="A32" s="9"/>
      <c r="B32" s="10"/>
      <c r="C32" s="8"/>
    </row>
    <row r="33" spans="1:3" ht="18" customHeight="1">
      <c r="A33" s="9"/>
      <c r="B33" s="10"/>
      <c r="C33" s="8"/>
    </row>
    <row r="34" spans="1:3" ht="18" customHeight="1">
      <c r="A34" s="9"/>
      <c r="B34" s="10" t="s">
        <v>31</v>
      </c>
      <c r="C34" s="8" t="s">
        <v>32</v>
      </c>
    </row>
    <row r="35" spans="1:3" ht="18" customHeight="1">
      <c r="A35" s="9"/>
      <c r="B35" s="25" t="s">
        <v>33</v>
      </c>
      <c r="C35" s="26" t="s">
        <v>34</v>
      </c>
    </row>
    <row r="36" spans="1:3" ht="18" customHeight="1">
      <c r="A36" s="9"/>
      <c r="B36" s="10"/>
      <c r="C36" s="8"/>
    </row>
    <row r="37" spans="1:3" ht="18" customHeight="1">
      <c r="A37" s="9"/>
      <c r="B37" s="10"/>
      <c r="C37" s="8"/>
    </row>
    <row r="38" spans="1:3" ht="18" customHeight="1">
      <c r="A38" s="9"/>
      <c r="B38" s="10"/>
      <c r="C38" s="8"/>
    </row>
    <row r="39" spans="1:3" ht="15.75" customHeight="1">
      <c r="A39" s="9"/>
      <c r="B39" s="10"/>
      <c r="C39" s="8"/>
    </row>
    <row r="40" spans="1:3" ht="15.75" customHeight="1">
      <c r="A40" s="9"/>
      <c r="B40" s="10"/>
      <c r="C40" s="8"/>
    </row>
    <row r="41" spans="1:3" ht="15.75" customHeight="1">
      <c r="A41" s="9"/>
      <c r="B41" s="10"/>
      <c r="C41" s="8"/>
    </row>
    <row r="42" spans="1:3" ht="15.75" customHeight="1">
      <c r="A42" s="9"/>
      <c r="B42" s="10"/>
      <c r="C42" s="8"/>
    </row>
    <row r="43" spans="1:3" ht="15.75" customHeight="1">
      <c r="A43" s="9"/>
      <c r="B43" s="10"/>
      <c r="C43" s="8"/>
    </row>
    <row r="44" spans="1:3" ht="15.75" customHeight="1">
      <c r="A44" s="33" t="s">
        <v>8</v>
      </c>
      <c r="B44" s="33"/>
      <c r="C44" s="33"/>
    </row>
    <row r="45" spans="1:3" ht="15.75" customHeight="1">
      <c r="A45" s="32" t="s">
        <v>9</v>
      </c>
      <c r="B45" s="32"/>
      <c r="C45" s="32"/>
    </row>
    <row r="46" spans="1:3" ht="15.75" customHeight="1">
      <c r="A46" s="32" t="s">
        <v>10</v>
      </c>
      <c r="B46" s="32"/>
      <c r="C46" s="32"/>
    </row>
    <row r="47" spans="1:3" ht="15.75" customHeight="1">
      <c r="A47" s="32" t="s">
        <v>52</v>
      </c>
      <c r="B47" s="32"/>
      <c r="C47" s="32"/>
    </row>
    <row r="48" spans="1:3" ht="17.25" customHeight="1">
      <c r="A48" s="15"/>
      <c r="B48" s="15"/>
      <c r="C48" s="15"/>
    </row>
    <row r="49" spans="1:3" ht="28.5" customHeight="1">
      <c r="A49" s="3" t="s">
        <v>0</v>
      </c>
      <c r="B49" s="4" t="s">
        <v>11</v>
      </c>
      <c r="C49" s="3" t="s">
        <v>58</v>
      </c>
    </row>
    <row r="50" spans="1:3" ht="30.75" customHeight="1">
      <c r="A50" s="5">
        <v>1</v>
      </c>
      <c r="B50" s="2" t="s">
        <v>45</v>
      </c>
      <c r="C50" s="6">
        <v>-7999.360000000001</v>
      </c>
    </row>
    <row r="51" spans="1:3" ht="30.75" customHeight="1">
      <c r="A51" s="5">
        <v>2</v>
      </c>
      <c r="B51" s="2" t="s">
        <v>61</v>
      </c>
      <c r="C51" s="6">
        <v>229814.4</v>
      </c>
    </row>
    <row r="52" spans="1:3" ht="19.5" customHeight="1">
      <c r="A52" s="5">
        <v>3</v>
      </c>
      <c r="B52" s="2" t="s">
        <v>62</v>
      </c>
      <c r="C52" s="6">
        <v>242653.22</v>
      </c>
    </row>
    <row r="53" spans="1:3" ht="24" customHeight="1">
      <c r="A53" s="16" t="s">
        <v>12</v>
      </c>
      <c r="B53" s="23" t="s">
        <v>151</v>
      </c>
      <c r="C53" s="31">
        <f>1314+1314</f>
        <v>2628</v>
      </c>
    </row>
    <row r="54" spans="1:3" ht="24" customHeight="1">
      <c r="A54" s="16" t="s">
        <v>13</v>
      </c>
      <c r="B54" s="23" t="s">
        <v>148</v>
      </c>
      <c r="C54" s="31">
        <f>2000+2000+1500+1000+1000+3600+3600</f>
        <v>14700</v>
      </c>
    </row>
    <row r="55" spans="1:3" ht="24" customHeight="1">
      <c r="A55" s="16" t="s">
        <v>14</v>
      </c>
      <c r="B55" s="23" t="s">
        <v>91</v>
      </c>
      <c r="C55" s="31">
        <f>1206+1206</f>
        <v>2412</v>
      </c>
    </row>
    <row r="56" spans="1:3" ht="24" customHeight="1">
      <c r="A56" s="16" t="s">
        <v>15</v>
      </c>
      <c r="B56" s="23" t="s">
        <v>139</v>
      </c>
      <c r="C56" s="31">
        <v>1434</v>
      </c>
    </row>
    <row r="57" spans="1:3" ht="24" customHeight="1">
      <c r="A57" s="16" t="s">
        <v>16</v>
      </c>
      <c r="B57" s="23" t="s">
        <v>140</v>
      </c>
      <c r="C57" s="31">
        <v>22502</v>
      </c>
    </row>
    <row r="58" spans="1:3" ht="24" customHeight="1">
      <c r="A58" s="16" t="s">
        <v>17</v>
      </c>
      <c r="B58" s="23" t="s">
        <v>149</v>
      </c>
      <c r="C58" s="31">
        <f>2200+2512.5+1407</f>
        <v>6119.5</v>
      </c>
    </row>
    <row r="59" spans="1:3" ht="24" customHeight="1">
      <c r="A59" s="16" t="s">
        <v>19</v>
      </c>
      <c r="B59" s="23" t="s">
        <v>141</v>
      </c>
      <c r="C59" s="31">
        <v>5700</v>
      </c>
    </row>
    <row r="60" spans="1:3" ht="24" customHeight="1">
      <c r="A60" s="16" t="s">
        <v>20</v>
      </c>
      <c r="B60" s="23" t="s">
        <v>150</v>
      </c>
      <c r="C60" s="31">
        <f>63899+51725</f>
        <v>115624</v>
      </c>
    </row>
    <row r="61" spans="1:3" ht="24" customHeight="1">
      <c r="A61" s="16" t="s">
        <v>21</v>
      </c>
      <c r="B61" s="23" t="s">
        <v>142</v>
      </c>
      <c r="C61" s="31">
        <v>3163</v>
      </c>
    </row>
    <row r="62" spans="1:3" ht="24" customHeight="1">
      <c r="A62" s="16" t="s">
        <v>22</v>
      </c>
      <c r="B62" s="23" t="s">
        <v>143</v>
      </c>
      <c r="C62" s="31">
        <v>41707</v>
      </c>
    </row>
    <row r="63" spans="1:3" ht="24" customHeight="1">
      <c r="A63" s="16" t="s">
        <v>23</v>
      </c>
      <c r="B63" s="23" t="s">
        <v>144</v>
      </c>
      <c r="C63" s="31">
        <f>4744+1010</f>
        <v>5754</v>
      </c>
    </row>
    <row r="64" spans="1:3" ht="24" customHeight="1">
      <c r="A64" s="16" t="s">
        <v>24</v>
      </c>
      <c r="B64" s="23" t="s">
        <v>44</v>
      </c>
      <c r="C64" s="31">
        <v>14804</v>
      </c>
    </row>
    <row r="65" spans="1:3" ht="24" customHeight="1">
      <c r="A65" s="16" t="s">
        <v>25</v>
      </c>
      <c r="B65" s="23" t="s">
        <v>145</v>
      </c>
      <c r="C65" s="31">
        <v>3967</v>
      </c>
    </row>
    <row r="66" spans="1:3" ht="24" customHeight="1">
      <c r="A66" s="16" t="s">
        <v>26</v>
      </c>
      <c r="B66" s="23" t="s">
        <v>147</v>
      </c>
      <c r="C66" s="31">
        <f>766+384</f>
        <v>1150</v>
      </c>
    </row>
    <row r="67" spans="1:3" ht="24" customHeight="1">
      <c r="A67" s="16" t="s">
        <v>27</v>
      </c>
      <c r="B67" s="17" t="s">
        <v>18</v>
      </c>
      <c r="C67" s="18">
        <f>C52-C53-C54-C55-C56-C57-C58-C59-C60-C61-C62-C63-C64-C65-C66</f>
        <v>988.7200000000012</v>
      </c>
    </row>
    <row r="68" spans="1:3" ht="32.25" customHeight="1">
      <c r="A68" s="5">
        <v>4</v>
      </c>
      <c r="B68" s="2" t="s">
        <v>63</v>
      </c>
      <c r="C68" s="19">
        <f>C50+C51-C52</f>
        <v>-20838.180000000022</v>
      </c>
    </row>
    <row r="77" spans="2:3" ht="15">
      <c r="B77" s="10" t="s">
        <v>41</v>
      </c>
      <c r="C77" s="8" t="s">
        <v>40</v>
      </c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/>
      <c r="C83" s="8"/>
    </row>
    <row r="84" spans="2:3" ht="15">
      <c r="B84" s="10" t="s">
        <v>31</v>
      </c>
      <c r="C84" s="8" t="s">
        <v>39</v>
      </c>
    </row>
    <row r="85" spans="2:3" ht="15">
      <c r="B85" s="25" t="s">
        <v>33</v>
      </c>
      <c r="C85" s="26" t="s">
        <v>34</v>
      </c>
    </row>
  </sheetData>
  <sheetProtection/>
  <mergeCells count="7">
    <mergeCell ref="A44:C44"/>
    <mergeCell ref="A45:C45"/>
    <mergeCell ref="A46:C46"/>
    <mergeCell ref="A47:C47"/>
    <mergeCell ref="A1:C1"/>
    <mergeCell ref="A2:C2"/>
    <mergeCell ref="A3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1">
      <selection activeCell="C17" activeCellId="1" sqref="C48 C17"/>
    </sheetView>
  </sheetViews>
  <sheetFormatPr defaultColWidth="9.140625" defaultRowHeight="12.75"/>
  <cols>
    <col min="1" max="1" width="3.8515625" style="13" customWidth="1"/>
    <col min="2" max="2" width="81.7109375" style="13" customWidth="1"/>
    <col min="3" max="3" width="18.57421875" style="13" customWidth="1"/>
    <col min="4" max="16384" width="9.140625" style="13" customWidth="1"/>
  </cols>
  <sheetData>
    <row r="1" spans="1:3" ht="18" customHeight="1">
      <c r="A1" s="33" t="s">
        <v>35</v>
      </c>
      <c r="B1" s="33"/>
      <c r="C1" s="33"/>
    </row>
    <row r="2" spans="1:3" ht="18" customHeight="1">
      <c r="A2" s="32" t="s">
        <v>4</v>
      </c>
      <c r="B2" s="32"/>
      <c r="C2" s="32"/>
    </row>
    <row r="3" spans="1:3" ht="18" customHeight="1">
      <c r="A3" s="32" t="s">
        <v>53</v>
      </c>
      <c r="B3" s="32"/>
      <c r="C3" s="32"/>
    </row>
    <row r="4" ht="17.25" customHeight="1"/>
    <row r="5" spans="1:3" ht="30.75" customHeight="1">
      <c r="A5" s="3" t="s">
        <v>0</v>
      </c>
      <c r="B5" s="4" t="s">
        <v>2</v>
      </c>
      <c r="C5" s="3" t="s">
        <v>58</v>
      </c>
    </row>
    <row r="6" spans="1:3" ht="48.75" customHeight="1">
      <c r="A6" s="30">
        <v>1</v>
      </c>
      <c r="B6" s="14" t="s">
        <v>7</v>
      </c>
      <c r="C6" s="7">
        <v>8340.78</v>
      </c>
    </row>
    <row r="7" spans="1:3" ht="33" customHeight="1">
      <c r="A7" s="30">
        <v>2</v>
      </c>
      <c r="B7" s="14" t="s">
        <v>6</v>
      </c>
      <c r="C7" s="7">
        <v>3029.92</v>
      </c>
    </row>
    <row r="8" spans="1:3" ht="30">
      <c r="A8" s="30">
        <v>3</v>
      </c>
      <c r="B8" s="14" t="s">
        <v>64</v>
      </c>
      <c r="C8" s="7">
        <v>2995.87</v>
      </c>
    </row>
    <row r="9" spans="1:3" ht="30" customHeight="1">
      <c r="A9" s="30">
        <v>4</v>
      </c>
      <c r="B9" s="14" t="s">
        <v>65</v>
      </c>
      <c r="C9" s="7">
        <v>476.62</v>
      </c>
    </row>
    <row r="10" spans="1:3" ht="30" customHeight="1">
      <c r="A10" s="30">
        <v>5</v>
      </c>
      <c r="B10" s="14" t="s">
        <v>1</v>
      </c>
      <c r="C10" s="7">
        <v>6161.96</v>
      </c>
    </row>
    <row r="11" spans="1:3" ht="30" customHeight="1">
      <c r="A11" s="30">
        <v>6</v>
      </c>
      <c r="B11" s="14" t="s">
        <v>67</v>
      </c>
      <c r="C11" s="7">
        <v>476.62</v>
      </c>
    </row>
    <row r="12" spans="1:3" ht="30" customHeight="1">
      <c r="A12" s="30">
        <v>7</v>
      </c>
      <c r="B12" s="14" t="s">
        <v>68</v>
      </c>
      <c r="C12" s="7">
        <v>1668.16</v>
      </c>
    </row>
    <row r="13" spans="1:3" ht="30" customHeight="1">
      <c r="A13" s="30">
        <v>8</v>
      </c>
      <c r="B13" s="1" t="s">
        <v>70</v>
      </c>
      <c r="C13" s="7">
        <v>3949.1</v>
      </c>
    </row>
    <row r="14" spans="1:3" ht="30" customHeight="1">
      <c r="A14" s="30">
        <v>9</v>
      </c>
      <c r="B14" s="1" t="s">
        <v>29</v>
      </c>
      <c r="C14" s="7">
        <v>714.92</v>
      </c>
    </row>
    <row r="15" spans="1:3" ht="30" customHeight="1">
      <c r="A15" s="30">
        <v>10</v>
      </c>
      <c r="B15" s="1" t="s">
        <v>30</v>
      </c>
      <c r="C15" s="7">
        <v>8783.35</v>
      </c>
    </row>
    <row r="16" spans="1:3" ht="30" customHeight="1">
      <c r="A16" s="5"/>
      <c r="B16" s="2" t="s">
        <v>59</v>
      </c>
      <c r="C16" s="6">
        <f>SUM(C6:C15)</f>
        <v>36597.299999999996</v>
      </c>
    </row>
    <row r="17" spans="1:3" ht="30" customHeight="1">
      <c r="A17" s="11"/>
      <c r="B17" s="29" t="s">
        <v>60</v>
      </c>
      <c r="C17" s="12">
        <v>36597.3</v>
      </c>
    </row>
    <row r="18" spans="1:3" ht="30" customHeight="1">
      <c r="A18" s="5"/>
      <c r="B18" s="2" t="s">
        <v>3</v>
      </c>
      <c r="C18" s="6">
        <f>C17-C16</f>
        <v>0</v>
      </c>
    </row>
    <row r="19" spans="1:3" ht="16.5" customHeight="1">
      <c r="A19" s="9"/>
      <c r="B19" s="10"/>
      <c r="C19" s="8"/>
    </row>
    <row r="20" spans="1:3" ht="16.5" customHeight="1">
      <c r="A20" s="9"/>
      <c r="B20" s="10"/>
      <c r="C20" s="8"/>
    </row>
    <row r="21" spans="1:3" ht="16.5" customHeight="1">
      <c r="A21" s="9"/>
      <c r="B21" s="10"/>
      <c r="C21" s="8"/>
    </row>
    <row r="22" spans="1:3" ht="16.5" customHeight="1">
      <c r="A22" s="9"/>
      <c r="B22" s="10"/>
      <c r="C22" s="8"/>
    </row>
    <row r="23" spans="1:3" ht="16.5" customHeight="1">
      <c r="A23" s="9"/>
      <c r="B23" s="10"/>
      <c r="C23" s="8"/>
    </row>
    <row r="24" spans="1:3" ht="16.5" customHeight="1">
      <c r="A24" s="9"/>
      <c r="B24" s="10"/>
      <c r="C24" s="8"/>
    </row>
    <row r="25" spans="1:3" ht="16.5" customHeight="1">
      <c r="A25" s="9"/>
      <c r="B25" s="10"/>
      <c r="C25" s="8"/>
    </row>
    <row r="26" spans="1:3" ht="16.5" customHeight="1">
      <c r="A26" s="9"/>
      <c r="B26" s="10" t="s">
        <v>41</v>
      </c>
      <c r="C26" s="8" t="s">
        <v>40</v>
      </c>
    </row>
    <row r="27" spans="1:3" ht="16.5" customHeight="1">
      <c r="A27" s="9"/>
      <c r="B27" s="10"/>
      <c r="C27" s="8"/>
    </row>
    <row r="28" spans="1:3" ht="16.5" customHeight="1">
      <c r="A28" s="9"/>
      <c r="B28" s="10"/>
      <c r="C28" s="8"/>
    </row>
    <row r="29" spans="1:3" ht="16.5" customHeight="1">
      <c r="A29" s="9"/>
      <c r="B29" s="10"/>
      <c r="C29" s="8"/>
    </row>
    <row r="30" spans="1:3" ht="16.5" customHeight="1">
      <c r="A30" s="9"/>
      <c r="B30" s="10"/>
      <c r="C30" s="8"/>
    </row>
    <row r="31" spans="1:3" ht="16.5" customHeight="1">
      <c r="A31" s="9"/>
      <c r="B31" s="10"/>
      <c r="C31" s="8"/>
    </row>
    <row r="32" spans="1:3" ht="16.5" customHeight="1">
      <c r="A32" s="9"/>
      <c r="B32" s="10"/>
      <c r="C32" s="8"/>
    </row>
    <row r="33" spans="1:3" ht="16.5" customHeight="1">
      <c r="A33" s="9"/>
      <c r="B33" s="10" t="s">
        <v>31</v>
      </c>
      <c r="C33" s="8" t="s">
        <v>32</v>
      </c>
    </row>
    <row r="34" spans="1:3" ht="16.5" customHeight="1">
      <c r="A34" s="9"/>
      <c r="B34" s="25" t="s">
        <v>33</v>
      </c>
      <c r="C34" s="26" t="s">
        <v>34</v>
      </c>
    </row>
    <row r="35" spans="1:3" ht="16.5" customHeight="1">
      <c r="A35" s="9"/>
      <c r="B35" s="10"/>
      <c r="C35" s="8"/>
    </row>
    <row r="36" spans="1:3" ht="16.5" customHeight="1">
      <c r="A36" s="9"/>
      <c r="B36" s="10"/>
      <c r="C36" s="8"/>
    </row>
    <row r="37" spans="1:3" ht="16.5" customHeight="1">
      <c r="A37" s="9"/>
      <c r="B37" s="10"/>
      <c r="C37" s="8"/>
    </row>
    <row r="38" spans="1:3" ht="16.5" customHeight="1">
      <c r="A38" s="9"/>
      <c r="B38" s="10"/>
      <c r="C38" s="8"/>
    </row>
    <row r="39" spans="1:3" ht="16.5" customHeight="1">
      <c r="A39" s="9"/>
      <c r="B39" s="10"/>
      <c r="C39" s="8"/>
    </row>
    <row r="40" spans="1:3" ht="15.75" customHeight="1">
      <c r="A40" s="33" t="s">
        <v>8</v>
      </c>
      <c r="B40" s="33"/>
      <c r="C40" s="33"/>
    </row>
    <row r="41" spans="1:3" ht="15.75" customHeight="1">
      <c r="A41" s="32" t="s">
        <v>9</v>
      </c>
      <c r="B41" s="32"/>
      <c r="C41" s="32"/>
    </row>
    <row r="42" spans="1:3" ht="15.75" customHeight="1">
      <c r="A42" s="32" t="s">
        <v>10</v>
      </c>
      <c r="B42" s="32"/>
      <c r="C42" s="32"/>
    </row>
    <row r="43" spans="1:3" ht="15.75" customHeight="1">
      <c r="A43" s="32" t="s">
        <v>53</v>
      </c>
      <c r="B43" s="32"/>
      <c r="C43" s="32"/>
    </row>
    <row r="44" spans="1:3" ht="24.75" customHeight="1">
      <c r="A44" s="15"/>
      <c r="B44" s="15"/>
      <c r="C44" s="15"/>
    </row>
    <row r="45" spans="1:3" ht="35.25" customHeight="1">
      <c r="A45" s="3" t="s">
        <v>0</v>
      </c>
      <c r="B45" s="4" t="s">
        <v>11</v>
      </c>
      <c r="C45" s="3" t="s">
        <v>58</v>
      </c>
    </row>
    <row r="46" spans="1:3" ht="35.25" customHeight="1">
      <c r="A46" s="5">
        <v>1</v>
      </c>
      <c r="B46" s="2" t="s">
        <v>45</v>
      </c>
      <c r="C46" s="6">
        <v>-2833.0300000000007</v>
      </c>
    </row>
    <row r="47" spans="1:3" ht="35.25" customHeight="1">
      <c r="A47" s="5">
        <v>2</v>
      </c>
      <c r="B47" s="2" t="s">
        <v>61</v>
      </c>
      <c r="C47" s="6">
        <v>11915.4</v>
      </c>
    </row>
    <row r="48" spans="1:3" ht="32.25" customHeight="1">
      <c r="A48" s="5">
        <v>3</v>
      </c>
      <c r="B48" s="2" t="s">
        <v>62</v>
      </c>
      <c r="C48" s="6">
        <v>6202.57</v>
      </c>
    </row>
    <row r="49" spans="1:3" ht="30.75" customHeight="1">
      <c r="A49" s="16" t="s">
        <v>12</v>
      </c>
      <c r="B49" s="20" t="s">
        <v>44</v>
      </c>
      <c r="C49" s="31">
        <v>1933</v>
      </c>
    </row>
    <row r="50" spans="1:3" ht="30.75" customHeight="1">
      <c r="A50" s="16" t="s">
        <v>13</v>
      </c>
      <c r="B50" s="20" t="s">
        <v>152</v>
      </c>
      <c r="C50" s="31">
        <v>1312</v>
      </c>
    </row>
    <row r="51" spans="1:3" ht="30.75" customHeight="1">
      <c r="A51" s="16" t="s">
        <v>14</v>
      </c>
      <c r="B51" s="20" t="s">
        <v>153</v>
      </c>
      <c r="C51" s="31">
        <v>2092</v>
      </c>
    </row>
    <row r="52" spans="1:3" ht="30.75" customHeight="1">
      <c r="A52" s="16" t="s">
        <v>15</v>
      </c>
      <c r="B52" s="20" t="s">
        <v>101</v>
      </c>
      <c r="C52" s="31">
        <v>384</v>
      </c>
    </row>
    <row r="53" spans="1:3" ht="30.75" customHeight="1">
      <c r="A53" s="16" t="s">
        <v>16</v>
      </c>
      <c r="B53" s="20" t="s">
        <v>127</v>
      </c>
      <c r="C53" s="31">
        <v>180</v>
      </c>
    </row>
    <row r="54" spans="1:3" ht="30.75" customHeight="1">
      <c r="A54" s="16" t="s">
        <v>17</v>
      </c>
      <c r="B54" s="21" t="s">
        <v>18</v>
      </c>
      <c r="C54" s="18">
        <f>C48-C49-C50-C51-C52-C53</f>
        <v>301.5699999999997</v>
      </c>
    </row>
    <row r="55" spans="1:3" ht="33.75" customHeight="1">
      <c r="A55" s="5">
        <v>4</v>
      </c>
      <c r="B55" s="2" t="s">
        <v>63</v>
      </c>
      <c r="C55" s="19">
        <f>C46+C47-C48</f>
        <v>2879.7999999999993</v>
      </c>
    </row>
    <row r="71" spans="2:3" ht="15">
      <c r="B71" s="10" t="s">
        <v>41</v>
      </c>
      <c r="C71" s="8" t="s">
        <v>40</v>
      </c>
    </row>
    <row r="72" spans="2:3" ht="15">
      <c r="B72" s="10"/>
      <c r="C72" s="8"/>
    </row>
    <row r="73" spans="2:3" ht="15">
      <c r="B73" s="10"/>
      <c r="C73" s="8"/>
    </row>
    <row r="74" spans="2:3" ht="15">
      <c r="B74" s="10"/>
      <c r="C74" s="8"/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 t="s">
        <v>31</v>
      </c>
      <c r="C78" s="8" t="s">
        <v>32</v>
      </c>
    </row>
    <row r="79" spans="2:3" ht="15">
      <c r="B79" s="25" t="s">
        <v>33</v>
      </c>
      <c r="C79" s="26" t="s">
        <v>34</v>
      </c>
    </row>
  </sheetData>
  <sheetProtection/>
  <mergeCells count="7">
    <mergeCell ref="A41:C41"/>
    <mergeCell ref="A42:C42"/>
    <mergeCell ref="A43:C43"/>
    <mergeCell ref="A1:C1"/>
    <mergeCell ref="A2:C2"/>
    <mergeCell ref="A3:C3"/>
    <mergeCell ref="A40:C4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3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3.8515625" style="13" customWidth="1"/>
    <col min="2" max="2" width="82.00390625" style="13" customWidth="1"/>
    <col min="3" max="3" width="19.140625" style="13" customWidth="1"/>
    <col min="4" max="16384" width="9.140625" style="13" customWidth="1"/>
  </cols>
  <sheetData>
    <row r="1" spans="1:3" ht="16.5" customHeight="1">
      <c r="A1" s="33" t="s">
        <v>35</v>
      </c>
      <c r="B1" s="33"/>
      <c r="C1" s="33"/>
    </row>
    <row r="2" spans="1:3" ht="16.5" customHeight="1">
      <c r="A2" s="32" t="s">
        <v>4</v>
      </c>
      <c r="B2" s="32"/>
      <c r="C2" s="32"/>
    </row>
    <row r="3" spans="1:3" ht="16.5" customHeight="1">
      <c r="A3" s="32" t="s">
        <v>54</v>
      </c>
      <c r="B3" s="32"/>
      <c r="C3" s="32"/>
    </row>
    <row r="4" ht="17.25" customHeight="1"/>
    <row r="5" spans="1:3" ht="28.5" customHeight="1">
      <c r="A5" s="3" t="s">
        <v>0</v>
      </c>
      <c r="B5" s="4" t="s">
        <v>2</v>
      </c>
      <c r="C5" s="3" t="s">
        <v>58</v>
      </c>
    </row>
    <row r="6" spans="1:3" ht="46.5" customHeight="1">
      <c r="A6" s="30">
        <v>1</v>
      </c>
      <c r="B6" s="14" t="s">
        <v>7</v>
      </c>
      <c r="C6" s="7">
        <v>51876.3</v>
      </c>
    </row>
    <row r="7" spans="1:3" ht="36.75" customHeight="1">
      <c r="A7" s="30">
        <v>2</v>
      </c>
      <c r="B7" s="14" t="s">
        <v>6</v>
      </c>
      <c r="C7" s="7">
        <v>18844.86</v>
      </c>
    </row>
    <row r="8" spans="1:3" ht="30">
      <c r="A8" s="30">
        <v>3</v>
      </c>
      <c r="B8" s="14" t="s">
        <v>64</v>
      </c>
      <c r="C8" s="7">
        <v>18633.12</v>
      </c>
    </row>
    <row r="9" spans="1:3" ht="33" customHeight="1">
      <c r="A9" s="30">
        <v>4</v>
      </c>
      <c r="B9" s="14" t="s">
        <v>65</v>
      </c>
      <c r="C9" s="7">
        <v>2964.36</v>
      </c>
    </row>
    <row r="10" spans="1:3" ht="33" customHeight="1">
      <c r="A10" s="30">
        <v>5</v>
      </c>
      <c r="B10" s="1" t="s">
        <v>66</v>
      </c>
      <c r="C10" s="7">
        <v>3176.1</v>
      </c>
    </row>
    <row r="11" spans="1:3" ht="33" customHeight="1">
      <c r="A11" s="30">
        <v>6</v>
      </c>
      <c r="B11" s="28" t="s">
        <v>1</v>
      </c>
      <c r="C11" s="7">
        <v>38324.94</v>
      </c>
    </row>
    <row r="12" spans="1:3" ht="33" customHeight="1">
      <c r="A12" s="30">
        <v>7</v>
      </c>
      <c r="B12" s="1" t="s">
        <v>67</v>
      </c>
      <c r="C12" s="7">
        <v>2964.36</v>
      </c>
    </row>
    <row r="13" spans="1:3" ht="33" customHeight="1">
      <c r="A13" s="30">
        <v>8</v>
      </c>
      <c r="B13" s="1" t="s">
        <v>68</v>
      </c>
      <c r="C13" s="7">
        <v>10375.26</v>
      </c>
    </row>
    <row r="14" spans="1:3" ht="29.25" customHeight="1">
      <c r="A14" s="30">
        <v>9</v>
      </c>
      <c r="B14" s="1" t="s">
        <v>70</v>
      </c>
      <c r="C14" s="7">
        <v>24561.84</v>
      </c>
    </row>
    <row r="15" spans="1:3" ht="29.25" customHeight="1">
      <c r="A15" s="30">
        <v>10</v>
      </c>
      <c r="B15" s="1" t="s">
        <v>29</v>
      </c>
      <c r="C15" s="7">
        <v>4446.54</v>
      </c>
    </row>
    <row r="16" spans="1:3" ht="27.75" customHeight="1">
      <c r="A16" s="30">
        <v>11</v>
      </c>
      <c r="B16" s="1" t="s">
        <v>36</v>
      </c>
      <c r="C16" s="7">
        <v>7410.9</v>
      </c>
    </row>
    <row r="17" spans="1:3" ht="27.75" customHeight="1">
      <c r="A17" s="30">
        <v>12</v>
      </c>
      <c r="B17" s="1" t="s">
        <v>30</v>
      </c>
      <c r="C17" s="7">
        <v>54628.92</v>
      </c>
    </row>
    <row r="18" spans="1:3" ht="27.75" customHeight="1">
      <c r="A18" s="5"/>
      <c r="B18" s="2" t="s">
        <v>59</v>
      </c>
      <c r="C18" s="6">
        <f>SUM(C6:C17)</f>
        <v>238207.5</v>
      </c>
    </row>
    <row r="19" spans="1:3" ht="27.75" customHeight="1">
      <c r="A19" s="11"/>
      <c r="B19" s="29" t="s">
        <v>60</v>
      </c>
      <c r="C19" s="12">
        <v>238207.5</v>
      </c>
    </row>
    <row r="20" spans="1:3" ht="27.75" customHeight="1">
      <c r="A20" s="5"/>
      <c r="B20" s="2" t="s">
        <v>3</v>
      </c>
      <c r="C20" s="6">
        <f>C19-C18</f>
        <v>0</v>
      </c>
    </row>
    <row r="21" spans="1:3" ht="16.5" customHeight="1">
      <c r="A21" s="9"/>
      <c r="B21" s="10"/>
      <c r="C21" s="8"/>
    </row>
    <row r="22" spans="1:3" ht="16.5" customHeight="1">
      <c r="A22" s="9"/>
      <c r="B22" s="10"/>
      <c r="C22" s="8"/>
    </row>
    <row r="23" spans="1:3" ht="16.5" customHeight="1">
      <c r="A23" s="9"/>
      <c r="B23" s="10"/>
      <c r="C23" s="8"/>
    </row>
    <row r="24" spans="1:3" ht="16.5" customHeight="1">
      <c r="A24" s="9"/>
      <c r="B24" s="10"/>
      <c r="C24" s="8"/>
    </row>
    <row r="25" spans="1:3" ht="16.5" customHeight="1">
      <c r="A25" s="9"/>
      <c r="B25" s="10"/>
      <c r="C25" s="8"/>
    </row>
    <row r="26" spans="1:3" ht="16.5" customHeight="1">
      <c r="A26" s="9"/>
      <c r="B26" s="10"/>
      <c r="C26" s="8"/>
    </row>
    <row r="27" spans="1:3" ht="16.5" customHeight="1">
      <c r="A27" s="9"/>
      <c r="B27" s="10"/>
      <c r="C27" s="8"/>
    </row>
    <row r="28" spans="2:3" ht="15">
      <c r="B28" s="10" t="s">
        <v>41</v>
      </c>
      <c r="C28" s="8" t="s">
        <v>40</v>
      </c>
    </row>
    <row r="29" spans="2:3" ht="15">
      <c r="B29" s="10"/>
      <c r="C29" s="8"/>
    </row>
    <row r="30" spans="2:3" ht="15">
      <c r="B30" s="10"/>
      <c r="C30" s="8"/>
    </row>
    <row r="31" spans="2:3" ht="15">
      <c r="B31" s="10"/>
      <c r="C31" s="8"/>
    </row>
    <row r="32" spans="2:3" ht="15">
      <c r="B32" s="10"/>
      <c r="C32" s="8"/>
    </row>
    <row r="33" spans="2:3" ht="15">
      <c r="B33" s="10"/>
      <c r="C33" s="8"/>
    </row>
    <row r="34" spans="2:3" ht="15">
      <c r="B34" s="10" t="s">
        <v>31</v>
      </c>
      <c r="C34" s="8" t="s">
        <v>32</v>
      </c>
    </row>
    <row r="35" spans="2:3" ht="15">
      <c r="B35" s="25" t="s">
        <v>33</v>
      </c>
      <c r="C35" s="26" t="s">
        <v>34</v>
      </c>
    </row>
    <row r="36" spans="1:3" ht="16.5" customHeight="1">
      <c r="A36" s="9"/>
      <c r="B36" s="10"/>
      <c r="C36" s="8"/>
    </row>
    <row r="37" spans="1:3" ht="16.5" customHeight="1">
      <c r="A37" s="9"/>
      <c r="B37" s="10"/>
      <c r="C37" s="8"/>
    </row>
    <row r="38" spans="1:3" ht="21" customHeight="1">
      <c r="A38" s="9"/>
      <c r="B38" s="10"/>
      <c r="C38" s="8"/>
    </row>
    <row r="39" spans="1:3" ht="21" customHeight="1">
      <c r="A39" s="9"/>
      <c r="B39" s="10"/>
      <c r="C39" s="8"/>
    </row>
    <row r="40" spans="1:3" ht="15" customHeight="1">
      <c r="A40" s="33" t="s">
        <v>8</v>
      </c>
      <c r="B40" s="33"/>
      <c r="C40" s="33"/>
    </row>
    <row r="41" spans="1:3" ht="15" customHeight="1">
      <c r="A41" s="32" t="s">
        <v>9</v>
      </c>
      <c r="B41" s="32"/>
      <c r="C41" s="32"/>
    </row>
    <row r="42" spans="1:3" ht="15" customHeight="1">
      <c r="A42" s="32" t="s">
        <v>10</v>
      </c>
      <c r="B42" s="32"/>
      <c r="C42" s="32"/>
    </row>
    <row r="43" spans="1:3" ht="15">
      <c r="A43" s="32" t="s">
        <v>54</v>
      </c>
      <c r="B43" s="32"/>
      <c r="C43" s="32"/>
    </row>
    <row r="44" spans="1:3" ht="15.75" customHeight="1">
      <c r="A44" s="15"/>
      <c r="B44" s="15"/>
      <c r="C44" s="15"/>
    </row>
    <row r="45" spans="1:3" ht="30" customHeight="1">
      <c r="A45" s="3" t="s">
        <v>0</v>
      </c>
      <c r="B45" s="4" t="s">
        <v>11</v>
      </c>
      <c r="C45" s="3" t="s">
        <v>58</v>
      </c>
    </row>
    <row r="46" spans="1:3" ht="31.5" customHeight="1">
      <c r="A46" s="5">
        <v>1</v>
      </c>
      <c r="B46" s="2" t="s">
        <v>45</v>
      </c>
      <c r="C46" s="6">
        <v>47450.53</v>
      </c>
    </row>
    <row r="47" spans="1:3" ht="33" customHeight="1">
      <c r="A47" s="5">
        <v>2</v>
      </c>
      <c r="B47" s="2" t="s">
        <v>61</v>
      </c>
      <c r="C47" s="6">
        <v>158805</v>
      </c>
    </row>
    <row r="48" spans="1:3" ht="20.25" customHeight="1">
      <c r="A48" s="5">
        <v>3</v>
      </c>
      <c r="B48" s="2" t="s">
        <v>62</v>
      </c>
      <c r="C48" s="6">
        <v>187970.3</v>
      </c>
    </row>
    <row r="49" spans="1:3" ht="21.75" customHeight="1">
      <c r="A49" s="16" t="s">
        <v>12</v>
      </c>
      <c r="B49" s="20" t="s">
        <v>154</v>
      </c>
      <c r="C49" s="31">
        <v>26905</v>
      </c>
    </row>
    <row r="50" spans="1:3" ht="21.75" customHeight="1">
      <c r="A50" s="16" t="s">
        <v>13</v>
      </c>
      <c r="B50" s="20" t="s">
        <v>161</v>
      </c>
      <c r="C50" s="31">
        <f>750+500+1800</f>
        <v>3050</v>
      </c>
    </row>
    <row r="51" spans="1:3" ht="21.75" customHeight="1">
      <c r="A51" s="16" t="s">
        <v>14</v>
      </c>
      <c r="B51" s="20" t="s">
        <v>155</v>
      </c>
      <c r="C51" s="31">
        <v>22114</v>
      </c>
    </row>
    <row r="52" spans="1:3" ht="21.75" customHeight="1">
      <c r="A52" s="16" t="s">
        <v>15</v>
      </c>
      <c r="B52" s="20" t="s">
        <v>121</v>
      </c>
      <c r="C52" s="31">
        <v>385</v>
      </c>
    </row>
    <row r="53" spans="1:3" ht="21.75" customHeight="1">
      <c r="A53" s="16" t="s">
        <v>16</v>
      </c>
      <c r="B53" s="20" t="s">
        <v>156</v>
      </c>
      <c r="C53" s="31">
        <v>20230</v>
      </c>
    </row>
    <row r="54" spans="1:3" ht="21.75" customHeight="1">
      <c r="A54" s="16" t="s">
        <v>17</v>
      </c>
      <c r="B54" s="20" t="s">
        <v>157</v>
      </c>
      <c r="C54" s="31">
        <v>36552</v>
      </c>
    </row>
    <row r="55" spans="1:3" ht="21.75" customHeight="1">
      <c r="A55" s="16" t="s">
        <v>19</v>
      </c>
      <c r="B55" s="20" t="s">
        <v>44</v>
      </c>
      <c r="C55" s="31">
        <v>12022</v>
      </c>
    </row>
    <row r="56" spans="1:3" ht="21.75" customHeight="1">
      <c r="A56" s="16" t="s">
        <v>20</v>
      </c>
      <c r="B56" s="20" t="s">
        <v>152</v>
      </c>
      <c r="C56" s="31">
        <v>8162</v>
      </c>
    </row>
    <row r="57" spans="1:3" ht="21.75" customHeight="1">
      <c r="A57" s="16" t="s">
        <v>21</v>
      </c>
      <c r="B57" s="20" t="s">
        <v>158</v>
      </c>
      <c r="C57" s="31">
        <v>5038</v>
      </c>
    </row>
    <row r="58" spans="1:3" ht="21.75" customHeight="1">
      <c r="A58" s="16" t="s">
        <v>22</v>
      </c>
      <c r="B58" s="20" t="s">
        <v>43</v>
      </c>
      <c r="C58" s="31">
        <v>705</v>
      </c>
    </row>
    <row r="59" spans="1:3" ht="21.75" customHeight="1">
      <c r="A59" s="16" t="s">
        <v>23</v>
      </c>
      <c r="B59" s="20" t="s">
        <v>159</v>
      </c>
      <c r="C59" s="31">
        <v>39986</v>
      </c>
    </row>
    <row r="60" spans="1:3" ht="21.75" customHeight="1">
      <c r="A60" s="16" t="s">
        <v>24</v>
      </c>
      <c r="B60" s="20" t="s">
        <v>160</v>
      </c>
      <c r="C60" s="31">
        <v>9532</v>
      </c>
    </row>
    <row r="61" spans="1:3" ht="21.75" customHeight="1">
      <c r="A61" s="16" t="s">
        <v>25</v>
      </c>
      <c r="B61" s="20" t="s">
        <v>136</v>
      </c>
      <c r="C61" s="31">
        <v>768</v>
      </c>
    </row>
    <row r="62" spans="1:3" ht="21.75" customHeight="1">
      <c r="A62" s="16" t="s">
        <v>26</v>
      </c>
      <c r="B62" s="20" t="s">
        <v>127</v>
      </c>
      <c r="C62" s="31">
        <v>1980</v>
      </c>
    </row>
    <row r="63" spans="1:3" ht="21.75" customHeight="1">
      <c r="A63" s="16" t="s">
        <v>27</v>
      </c>
      <c r="B63" s="17" t="s">
        <v>18</v>
      </c>
      <c r="C63" s="18">
        <f>C48-C49-C50-C51-C52-C53-C54-C55-C56-C57-C58-C59-C60-C61-C62</f>
        <v>541.2999999999884</v>
      </c>
    </row>
    <row r="64" spans="1:3" ht="31.5" customHeight="1">
      <c r="A64" s="5">
        <v>4</v>
      </c>
      <c r="B64" s="2" t="s">
        <v>63</v>
      </c>
      <c r="C64" s="19">
        <f>C46+C47-C48</f>
        <v>18285.23000000001</v>
      </c>
    </row>
    <row r="74" spans="2:3" ht="15">
      <c r="B74" s="10" t="s">
        <v>41</v>
      </c>
      <c r="C74" s="8" t="s">
        <v>40</v>
      </c>
    </row>
    <row r="75" spans="2:3" ht="15">
      <c r="B75" s="10"/>
      <c r="C75" s="8"/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 t="s">
        <v>31</v>
      </c>
      <c r="C82" s="8" t="s">
        <v>32</v>
      </c>
    </row>
    <row r="83" spans="2:3" ht="15">
      <c r="B83" s="25" t="s">
        <v>33</v>
      </c>
      <c r="C83" s="26" t="s">
        <v>34</v>
      </c>
    </row>
  </sheetData>
  <sheetProtection/>
  <mergeCells count="7">
    <mergeCell ref="A41:C41"/>
    <mergeCell ref="A42:C42"/>
    <mergeCell ref="A43:C43"/>
    <mergeCell ref="A1:C1"/>
    <mergeCell ref="A2:C2"/>
    <mergeCell ref="A3:C3"/>
    <mergeCell ref="A40:C4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2017-03-29T13:14:38Z</cp:lastPrinted>
  <dcterms:created xsi:type="dcterms:W3CDTF">1996-10-08T23:32:33Z</dcterms:created>
  <dcterms:modified xsi:type="dcterms:W3CDTF">2017-03-29T13:28:38Z</dcterms:modified>
  <cp:category/>
  <cp:version/>
  <cp:contentType/>
  <cp:contentStatus/>
</cp:coreProperties>
</file>