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867" activeTab="0"/>
  </bookViews>
  <sheets>
    <sheet name="Шорина 18" sheetId="1" r:id="rId1"/>
    <sheet name="Шорина 18а" sheetId="2" r:id="rId2"/>
    <sheet name="Шорина 19" sheetId="3" r:id="rId3"/>
    <sheet name="Шорина 20" sheetId="4" r:id="rId4"/>
    <sheet name="Шорина 20а" sheetId="5" r:id="rId5"/>
    <sheet name="Шорина 24" sheetId="6" r:id="rId6"/>
  </sheets>
  <definedNames>
    <definedName name="_xlnm.Print_Area" localSheetId="0">'Шорина 18'!$A$1:$C$44</definedName>
    <definedName name="_xlnm.Print_Area" localSheetId="1">'Шорина 18а'!$A$1:$C$82</definedName>
    <definedName name="_xlnm.Print_Area" localSheetId="2">'Шорина 19'!$A$1:$C$87</definedName>
    <definedName name="_xlnm.Print_Area" localSheetId="3">'Шорина 20'!$A$1:$C$83</definedName>
    <definedName name="_xlnm.Print_Area" localSheetId="4">'Шорина 20а'!$A$1:$C$79</definedName>
    <definedName name="_xlnm.Print_Area" localSheetId="5">'Шорина 24'!$A$1:$C$96</definedName>
  </definedNames>
  <calcPr fullCalcOnLoad="1"/>
</workbook>
</file>

<file path=xl/sharedStrings.xml><?xml version="1.0" encoding="utf-8"?>
<sst xmlns="http://schemas.openxmlformats.org/spreadsheetml/2006/main" count="402" uniqueCount="153">
  <si>
    <t>№ п/п</t>
  </si>
  <si>
    <t>Уборка придомовой территории</t>
  </si>
  <si>
    <t>Наименование  услуги</t>
  </si>
  <si>
    <t xml:space="preserve">Отклонение </t>
  </si>
  <si>
    <t xml:space="preserve">работ, услуг по содержанию  общего имущества 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</si>
  <si>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</si>
  <si>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 холодное водоснабжение, канализация) в МОП многоквартирных домов</t>
  </si>
  <si>
    <t xml:space="preserve">Отчет о фактическом выполнении </t>
  </si>
  <si>
    <t xml:space="preserve">работ, услуг по текущему ремонту общего имущества </t>
  </si>
  <si>
    <t xml:space="preserve">и прочим работам по заявкам собственников помещений </t>
  </si>
  <si>
    <t>Наименование показателя</t>
  </si>
  <si>
    <t>3.1.</t>
  </si>
  <si>
    <t>3.2.</t>
  </si>
  <si>
    <t>3.3.</t>
  </si>
  <si>
    <t>3.4.</t>
  </si>
  <si>
    <t>3.5.</t>
  </si>
  <si>
    <t>3.6.</t>
  </si>
  <si>
    <t>Прочие работы и услуги, в т.ч. ремонт, замена электро- и сантехнического оборудования в МОП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</si>
  <si>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</si>
  <si>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</si>
  <si>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</si>
  <si>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</si>
  <si>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</si>
  <si>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</si>
  <si>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</si>
  <si>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</si>
  <si>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</si>
  <si>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</si>
  <si>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 xml:space="preserve">Услуги по управлению многоквартирным домом </t>
  </si>
  <si>
    <t>Техническое обслуживание и содержание строительных конструкций и отдельных элементов многоквартирных домов</t>
  </si>
  <si>
    <t>Прочие работы и услуги</t>
  </si>
  <si>
    <t>Председатель совета МКД                             ______________________</t>
  </si>
  <si>
    <t>__________________</t>
  </si>
  <si>
    <t xml:space="preserve">                                                                                                                          (подпись)</t>
  </si>
  <si>
    <t>(расшифровка)</t>
  </si>
  <si>
    <t>Отчет о фактическом выполнении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</si>
  <si>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</si>
  <si>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t>И.Р.Давлетшин</t>
  </si>
  <si>
    <t>Директор ООО "Уютный Квартал                      ______________________</t>
  </si>
  <si>
    <t>Остаток начислений по статье "Текущий ремонт и прочие работы по заявкам собственников помещений МКД" на 01.01.2016 г.</t>
  </si>
  <si>
    <t>Изготовление и установка ограждения на придомовой территории</t>
  </si>
  <si>
    <t xml:space="preserve">Техническое и аварийное обслуживание внутридомовых газовых сетей </t>
  </si>
  <si>
    <t>в многоквартирном доме № 18 по ул.Шорина на 2016 год.</t>
  </si>
  <si>
    <t>в многоквартирном доме № 18 по ул.Шорина 2016 год.</t>
  </si>
  <si>
    <t>в многоквартирном доме № 18а по ул.Шорина на 2016 год.</t>
  </si>
  <si>
    <t>в многоквартирном доме № 18а по ул.Шорина 2016 год.</t>
  </si>
  <si>
    <t>в многоквартирном доме № 19 по ул.Шорина на 2016 год.</t>
  </si>
  <si>
    <t>в многоквартирном доме № 19 по ул.Шорина 2016 год.</t>
  </si>
  <si>
    <t>в многоквартирном доме № 20 по ул.Шорина на 2016 год.</t>
  </si>
  <si>
    <t>в многоквартирном доме № 20 по ул.Шорина 2016 год.</t>
  </si>
  <si>
    <t>в многоквартирном доме № 20а по ул.Шорина на 2016 год.</t>
  </si>
  <si>
    <t>в многоквартирном доме № 20а по ул.Шорина 2016 год.</t>
  </si>
  <si>
    <t>в многоквартирном доме № 24 по ул.Шорина на 2016 год.</t>
  </si>
  <si>
    <t>в многоквартирном доме № 24 по ул.Шорина 2016 год.</t>
  </si>
  <si>
    <t>Итого расходы по содержанию общего имущества за 2016 год</t>
  </si>
  <si>
    <t>Итого начислено платы за 2016 год</t>
  </si>
  <si>
    <t>Сумма за 2016 год, руб.коп.</t>
  </si>
  <si>
    <t>Начислено платы по статье "Текущий ремонт и прочие работы по заявкам собственников помещений МКД" за 2016 г.</t>
  </si>
  <si>
    <t>Выполнено работ, услуг за 2016 год, в т.ч. :</t>
  </si>
  <si>
    <t>Остаток начислений по статье "Текущий ремонт и прочие работы по заявкам собственников помещений МКД" на 01.01.2017 г.</t>
  </si>
  <si>
    <t>Техническое обслуживание и содержание системы электроснабжения в местах общего пользования многоквартирных домов</t>
  </si>
  <si>
    <t>Техническое обслуживание приборов учета электроэнергии (ОДПУ и ИПУ)</t>
  </si>
  <si>
    <t>Механизированная уборка дворовой территории в зимний период</t>
  </si>
  <si>
    <t xml:space="preserve">Утилизация твердых коммунальных отходов </t>
  </si>
  <si>
    <t>Сбор и вывоз твердых коммунальных отходов  (с контейнерами или ящиками под ТКО)</t>
  </si>
  <si>
    <t>Техническое обслуживание приборов учета холодной воды (ОДПУ и ИПУ)</t>
  </si>
  <si>
    <t>Утилизация твердых коммунальных отходов</t>
  </si>
  <si>
    <t>Сбор и вывоз твердых коммунальных отходов  (без мусоропроводов и контейнеров (ящиков под ТКО))</t>
  </si>
  <si>
    <t xml:space="preserve">Техническое диагностирование внутридомовых газовых сетей и газового оборудования                                             </t>
  </si>
  <si>
    <t>Техническое обслуживание приборов учета электроэнергии</t>
  </si>
  <si>
    <t>Техническое обслуживание приборов учета холодной воды</t>
  </si>
  <si>
    <t>Сбор и вывоз твердых коммунальных отходов  в домах с мусоропроводами</t>
  </si>
  <si>
    <t>Периодическая проверка дымовентиляционной системы (12 вентканалов, 6 дымоходов) (ООО "УК ЖКО-2")</t>
  </si>
  <si>
    <t>Уборка снега с крыши (ООО "Высота")</t>
  </si>
  <si>
    <t>Стенд информационный - 1 шт.</t>
  </si>
  <si>
    <t>Уборка снега и наледи с крыши (ООО "Высота")</t>
  </si>
  <si>
    <t>Периодическая проверка дымовентиляционной системы (20 вентканалов, 10 дымоходов) (ООО "УК ЖКО-2")</t>
  </si>
  <si>
    <t>Ремонт штукатурки стен в МОП (стоимость материалов)</t>
  </si>
  <si>
    <t>Покраска малых архитектурных форм на придомовой территории (стоимость материалов)</t>
  </si>
  <si>
    <t>Установка двери металлической утепленной в подъезд (ИП Щелконогов В.А.)</t>
  </si>
  <si>
    <t>Ремонт штукатурки фасада (стоимость материалов)</t>
  </si>
  <si>
    <t>Ремонт откосов входной двери в п.1</t>
  </si>
  <si>
    <t>Уборка снега с козырьков над входом в подъезды</t>
  </si>
  <si>
    <t>Устройство перил в п.1 с 1 по 5 этажи</t>
  </si>
  <si>
    <t>Смена канализационных труб (стояк) в кв.139</t>
  </si>
  <si>
    <t>Установка окон ПВХ в п.3 - 4 шт. (ИП Гумаров Д.В.)</t>
  </si>
  <si>
    <t>Ремонт электропроводки освещения в подвале (без кладовок)</t>
  </si>
  <si>
    <t>Косметический ремонт п.3; ремонт оконных откосов</t>
  </si>
  <si>
    <t>Изготовление и установка поручня в п.3 с 1 по 5 этаж</t>
  </si>
  <si>
    <t>Установка светильника в подъезде 1 шт. (стоимость материалов)</t>
  </si>
  <si>
    <t>Ремонт эл.проводки освещения в подвале (кладовки)</t>
  </si>
  <si>
    <t>Установка перемычек на стояках отопления в кв.72 (2 шт.); замена вентиля на стояке ХВС, установка заглушки</t>
  </si>
  <si>
    <t>Прочистка вентиляционной системы в кв.90 (Кировское областное отделение ВДПО)</t>
  </si>
  <si>
    <t>Установка окон ПВХ в МОП - 4 шт. (ИП "Мещерякова Ирина Юрьевна")</t>
  </si>
  <si>
    <t>Бетонирование пола (12 кв.м.) и устройство ступеней (3 шт.) при входе в подвал</t>
  </si>
  <si>
    <t>Обрезка веток деревьев на придомовой территории</t>
  </si>
  <si>
    <t>Изготовление и установка поручня в подвале; установка вентилей на стояки ХВС (2 шт.)</t>
  </si>
  <si>
    <t>Уборка снега и наледи с крыши (ООО "Высота") - 4 раза</t>
  </si>
  <si>
    <t>Ремонт оконных откосов в подъездах (8 шт.)</t>
  </si>
  <si>
    <t>3.17.</t>
  </si>
  <si>
    <t>3.18.</t>
  </si>
  <si>
    <t>Уборка снега и наледи с крыши (ООО "Высота") - 5 раз</t>
  </si>
  <si>
    <t>Уборка снега с козырьков над входом в подъезды - 2 раза</t>
  </si>
  <si>
    <t>Периодическая проверка дымовентиляционной системы (10 вентканалов, 5 дымоходов) (ООО "УК ЖКО-2")</t>
  </si>
  <si>
    <t>Заделка трещин в кирпичных стенах фасада дома</t>
  </si>
  <si>
    <t>Периодическая проверка дымовентиляционной системы (16 вентканалов, 8 дымоходов) (ООО "УК ЖКО-2")</t>
  </si>
  <si>
    <t>Срезка стоек футбольных ворот на придомовой территории (МП "Благоустройство")</t>
  </si>
  <si>
    <t>Установка окон ПВХ в пп.1,2 - 2 шт. (ИП Мещерякова И.Ю.)</t>
  </si>
  <si>
    <t>Установка стендов информационных (стоимость материалов)</t>
  </si>
  <si>
    <t>Установка ламп светодиодных в МОП - 8 шт. (стоимость материалов)</t>
  </si>
  <si>
    <t>Ремонт электропроводки освещения в подвале</t>
  </si>
  <si>
    <t>Установка почтовых ящиков 10 шт.</t>
  </si>
  <si>
    <t>Замена приемных клапанов на стволе мусоропровода в п.1 - 3 шт.</t>
  </si>
  <si>
    <t>Установка детекторов и светильников движения (10 шт.), выключателей нагрузки (7 шт.) в подъездах</t>
  </si>
  <si>
    <t>Изготовление и установка ограждения для мусорокамеры п.3</t>
  </si>
  <si>
    <t>Смена запорной арматуры на стояках ХВС (4 шт.) в подвале; прокладка трубы ливневой канализации (6 м.)</t>
  </si>
  <si>
    <t>Установка задвижки на систему ХВС Д88 - 1 шт. (стоимость материалов)</t>
  </si>
  <si>
    <t>Устранение протечки с крыши (пленка - 10 т.) (стоимость материалов)</t>
  </si>
  <si>
    <t>Ремонт кирпичной кладки ограждения газонов на придомовой территории; кирпичная кладка под лоджиями (5 шт.)</t>
  </si>
  <si>
    <t>Ремонт силовой электропроводки в подвале</t>
  </si>
  <si>
    <t>Чистка и устранение завалов в вентиляционной системе кв.83 (ООО "Энергострой")</t>
  </si>
  <si>
    <t>Периодическая проверка вентиляционной системы (120 вентканалов) (ООО "УК ЖКО-2")</t>
  </si>
  <si>
    <t>Оштукатуривание кирпичной кладки ограждения газонов во дворе дома и кирпичной кладки стен под лоджиями (3 шт.)</t>
  </si>
  <si>
    <t>Ремонт мягкой кровли над кв.34,35 п.3</t>
  </si>
  <si>
    <t>Замена запорной арматуры на стояках отопления в подвале (кран шаровый - 72 шт., затвор - 8 шт.)</t>
  </si>
  <si>
    <t>Установка светильников в подъездах (стоимость материалов)</t>
  </si>
  <si>
    <t>Установка счетчика ХВС в подвале</t>
  </si>
  <si>
    <t>Окраска фланцев в подвале на системе отопления (стоимость материалов)</t>
  </si>
  <si>
    <t>Подготовительные работы для бетонирования территории перед газонами</t>
  </si>
  <si>
    <t>Бетонирование территории перед газонами</t>
  </si>
  <si>
    <t>Песок 3,5 т. на придомовую территорию (стоимость материалов)</t>
  </si>
  <si>
    <t>Ремонт штукатурки и окраска цоколя отдельными местами; окраска стен фасада встроенного нежилого помещения (библиотека)</t>
  </si>
  <si>
    <t>Частичный ремонт отмостки дома; песчаная подсыпка около п.3</t>
  </si>
  <si>
    <t>Установка баков под ТКО в мусорокамеры  - 7 шт. (стоимость материалов)</t>
  </si>
  <si>
    <t>Установка перемычек на системе отопления в кв.29,31</t>
  </si>
  <si>
    <t>Установка бака расширительного 1 шт. на систему отопления (стоимость материалов)</t>
  </si>
  <si>
    <t>Установка запорной арматуры (4 шт.) на стояке ГВС в подвале</t>
  </si>
  <si>
    <t>Дератизация в МОП (ООО "ЧеК") - 4 раза</t>
  </si>
  <si>
    <t>Дезинсекция в МОП (ООО "ЧеК") - 2 раза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</si>
  <si>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</si>
  <si>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</si>
  <si>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</si>
  <si>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</si>
  <si>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</si>
  <si>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</si>
  <si>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</si>
  <si>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</si>
  <si>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</si>
  <si>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</si>
  <si>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</si>
  <si>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3.30.</t>
  </si>
  <si>
    <t>3.31.</t>
  </si>
  <si>
    <t>3.32.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</si>
</sst>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%"/>
    <numFmt numFmtId="193" formatCode="#,##0.00_ ;\-#,##0.00\ "/>
  </numFmts>
  <fonts count="4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93" fontId="6" fillId="0" borderId="10" xfId="0" applyNumberFormat="1" applyFont="1" applyBorder="1" applyAlignment="1">
      <alignment horizontal="center" vertical="center"/>
    </xf>
    <xf numFmtId="193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3.8515625" style="13" customWidth="1"/>
    <col min="2" max="2" width="81.7109375" style="13" customWidth="1"/>
    <col min="3" max="3" width="19.140625" style="13" customWidth="1"/>
    <col min="4" max="16384" width="9.140625" style="13" customWidth="1"/>
  </cols>
  <sheetData>
    <row r="1" spans="1:3" ht="15.75" customHeight="1">
      <c r="A1" s="39" t="s">
        <v>7</v>
      </c>
      <c r="B1" s="39"/>
      <c r="C1" s="39"/>
    </row>
    <row r="2" spans="1:3" ht="15.75" customHeight="1">
      <c r="A2" s="38" t="s">
        <v>4</v>
      </c>
      <c r="B2" s="38"/>
      <c r="C2" s="38"/>
    </row>
    <row r="3" spans="1:3" ht="15.75" customHeight="1">
      <c r="A3" s="38" t="s">
        <v>42</v>
      </c>
      <c r="B3" s="38"/>
      <c r="C3" s="38"/>
    </row>
    <row r="4" ht="14.25" customHeight="1"/>
    <row r="5" spans="1:3" ht="39.75" customHeight="1">
      <c r="A5" s="2" t="s">
        <v>0</v>
      </c>
      <c r="B5" s="3" t="s">
        <v>2</v>
      </c>
      <c r="C5" s="2" t="s">
        <v>56</v>
      </c>
    </row>
    <row r="6" spans="1:3" ht="45">
      <c r="A6" s="4">
        <v>1</v>
      </c>
      <c r="B6" s="16" t="s">
        <v>6</v>
      </c>
      <c r="C6" s="6">
        <v>6425.64</v>
      </c>
    </row>
    <row r="7" spans="1:3" ht="30">
      <c r="A7" s="4">
        <v>2</v>
      </c>
      <c r="B7" s="16" t="s">
        <v>5</v>
      </c>
      <c r="C7" s="6">
        <v>2932.73</v>
      </c>
    </row>
    <row r="8" spans="1:3" ht="30">
      <c r="A8" s="4">
        <v>3</v>
      </c>
      <c r="B8" s="16" t="s">
        <v>60</v>
      </c>
      <c r="C8" s="6">
        <v>2899.78</v>
      </c>
    </row>
    <row r="9" spans="1:3" ht="20.25" customHeight="1">
      <c r="A9" s="4">
        <v>4</v>
      </c>
      <c r="B9" s="21" t="s">
        <v>61</v>
      </c>
      <c r="C9" s="6">
        <v>461.33</v>
      </c>
    </row>
    <row r="10" spans="1:3" ht="20.25" customHeight="1">
      <c r="A10" s="4">
        <v>5</v>
      </c>
      <c r="B10" s="21" t="s">
        <v>1</v>
      </c>
      <c r="C10" s="6">
        <v>5964.31</v>
      </c>
    </row>
    <row r="11" spans="1:3" ht="20.25" customHeight="1">
      <c r="A11" s="4">
        <v>6</v>
      </c>
      <c r="B11" s="16" t="s">
        <v>62</v>
      </c>
      <c r="C11" s="6">
        <v>461.33</v>
      </c>
    </row>
    <row r="12" spans="1:3" ht="20.25" customHeight="1">
      <c r="A12" s="4">
        <v>7</v>
      </c>
      <c r="B12" s="21" t="s">
        <v>63</v>
      </c>
      <c r="C12" s="6">
        <v>1614.65</v>
      </c>
    </row>
    <row r="13" spans="1:3" ht="30">
      <c r="A13" s="4">
        <v>8</v>
      </c>
      <c r="B13" s="21" t="s">
        <v>64</v>
      </c>
      <c r="C13" s="6">
        <v>4942.8</v>
      </c>
    </row>
    <row r="14" spans="1:3" ht="30">
      <c r="A14" s="4">
        <v>9</v>
      </c>
      <c r="B14" s="21" t="s">
        <v>29</v>
      </c>
      <c r="C14" s="6">
        <v>691.99</v>
      </c>
    </row>
    <row r="15" spans="1:3" ht="19.5" customHeight="1">
      <c r="A15" s="4">
        <v>10</v>
      </c>
      <c r="B15" s="21" t="s">
        <v>41</v>
      </c>
      <c r="C15" s="6">
        <v>1153.32</v>
      </c>
    </row>
    <row r="16" spans="1:3" ht="19.5" customHeight="1">
      <c r="A16" s="4">
        <v>11</v>
      </c>
      <c r="B16" s="21" t="s">
        <v>28</v>
      </c>
      <c r="C16" s="6">
        <v>8501.62</v>
      </c>
    </row>
    <row r="17" spans="1:3" ht="19.5" customHeight="1">
      <c r="A17" s="4"/>
      <c r="B17" s="1" t="s">
        <v>54</v>
      </c>
      <c r="C17" s="5">
        <f>SUM(C6:C16)</f>
        <v>36049.50000000001</v>
      </c>
    </row>
    <row r="18" spans="1:3" ht="19.5" customHeight="1">
      <c r="A18" s="10"/>
      <c r="B18" s="11" t="s">
        <v>55</v>
      </c>
      <c r="C18" s="12">
        <v>36049.5</v>
      </c>
    </row>
    <row r="19" spans="1:5" ht="19.5" customHeight="1">
      <c r="A19" s="4"/>
      <c r="B19" s="1" t="s">
        <v>3</v>
      </c>
      <c r="C19" s="5">
        <f>C18-C17</f>
        <v>0</v>
      </c>
      <c r="D19" s="22"/>
      <c r="E19" s="22"/>
    </row>
    <row r="20" spans="1:3" ht="16.5" customHeight="1">
      <c r="A20" s="8"/>
      <c r="B20" s="9"/>
      <c r="C20" s="7"/>
    </row>
    <row r="21" spans="1:3" ht="16.5" customHeight="1">
      <c r="A21" s="39" t="s">
        <v>7</v>
      </c>
      <c r="B21" s="39"/>
      <c r="C21" s="39"/>
    </row>
    <row r="22" spans="1:3" ht="16.5" customHeight="1">
      <c r="A22" s="38" t="s">
        <v>8</v>
      </c>
      <c r="B22" s="38"/>
      <c r="C22" s="38"/>
    </row>
    <row r="23" spans="1:3" ht="16.5" customHeight="1">
      <c r="A23" s="38" t="s">
        <v>9</v>
      </c>
      <c r="B23" s="38"/>
      <c r="C23" s="38"/>
    </row>
    <row r="24" spans="1:3" ht="16.5" customHeight="1">
      <c r="A24" s="38" t="s">
        <v>43</v>
      </c>
      <c r="B24" s="38"/>
      <c r="C24" s="38"/>
    </row>
    <row r="25" spans="1:3" ht="16.5" customHeight="1">
      <c r="A25" s="31"/>
      <c r="B25" s="31"/>
      <c r="C25" s="31"/>
    </row>
    <row r="26" spans="1:3" ht="30" customHeight="1">
      <c r="A26" s="2" t="s">
        <v>0</v>
      </c>
      <c r="B26" s="3" t="s">
        <v>10</v>
      </c>
      <c r="C26" s="2" t="s">
        <v>56</v>
      </c>
    </row>
    <row r="27" spans="1:3" ht="27.75" customHeight="1">
      <c r="A27" s="4">
        <v>1</v>
      </c>
      <c r="B27" s="1" t="s">
        <v>39</v>
      </c>
      <c r="C27" s="5">
        <v>15478</v>
      </c>
    </row>
    <row r="28" spans="1:3" ht="27" customHeight="1">
      <c r="A28" s="4">
        <v>2</v>
      </c>
      <c r="B28" s="1" t="s">
        <v>57</v>
      </c>
      <c r="C28" s="5">
        <v>32952</v>
      </c>
    </row>
    <row r="29" spans="1:3" ht="19.5" customHeight="1">
      <c r="A29" s="4">
        <v>3</v>
      </c>
      <c r="B29" s="1" t="s">
        <v>58</v>
      </c>
      <c r="C29" s="5">
        <v>1486.4</v>
      </c>
    </row>
    <row r="30" spans="1:3" ht="25.5">
      <c r="A30" s="24" t="s">
        <v>11</v>
      </c>
      <c r="B30" s="30" t="s">
        <v>72</v>
      </c>
      <c r="C30" s="36">
        <v>726</v>
      </c>
    </row>
    <row r="31" spans="1:3" ht="20.25" customHeight="1">
      <c r="A31" s="24" t="s">
        <v>12</v>
      </c>
      <c r="B31" s="30" t="s">
        <v>73</v>
      </c>
      <c r="C31" s="36">
        <v>550</v>
      </c>
    </row>
    <row r="32" spans="1:3" ht="20.25" customHeight="1">
      <c r="A32" s="24" t="s">
        <v>13</v>
      </c>
      <c r="B32" s="30" t="s">
        <v>74</v>
      </c>
      <c r="C32" s="36">
        <v>183.1</v>
      </c>
    </row>
    <row r="33" spans="1:3" ht="20.25" customHeight="1">
      <c r="A33" s="24" t="s">
        <v>14</v>
      </c>
      <c r="B33" s="29" t="s">
        <v>17</v>
      </c>
      <c r="C33" s="26">
        <f>C29-C30-C31-C32</f>
        <v>27.300000000000097</v>
      </c>
    </row>
    <row r="34" spans="1:3" ht="28.5" customHeight="1">
      <c r="A34" s="4">
        <v>4</v>
      </c>
      <c r="B34" s="1" t="s">
        <v>59</v>
      </c>
      <c r="C34" s="27">
        <f>C27+C28-C29</f>
        <v>46943.6</v>
      </c>
    </row>
    <row r="35" spans="1:3" ht="15">
      <c r="A35" s="14"/>
      <c r="B35" s="17"/>
      <c r="C35" s="15"/>
    </row>
    <row r="36" spans="1:3" ht="15">
      <c r="A36" s="14"/>
      <c r="B36" s="18"/>
      <c r="C36" s="19"/>
    </row>
    <row r="37" spans="1:3" ht="15">
      <c r="A37" s="14"/>
      <c r="B37" s="18"/>
      <c r="C37" s="19"/>
    </row>
    <row r="38" spans="2:3" ht="15">
      <c r="B38" s="9" t="s">
        <v>38</v>
      </c>
      <c r="C38" s="7" t="s">
        <v>37</v>
      </c>
    </row>
    <row r="39" spans="2:3" ht="15">
      <c r="B39" s="9"/>
      <c r="C39" s="7"/>
    </row>
    <row r="40" spans="2:3" ht="15">
      <c r="B40" s="9"/>
      <c r="C40" s="7"/>
    </row>
    <row r="41" spans="2:3" ht="15">
      <c r="B41" s="9"/>
      <c r="C41" s="7"/>
    </row>
    <row r="42" spans="2:3" ht="15">
      <c r="B42" s="9"/>
      <c r="C42" s="7"/>
    </row>
    <row r="43" spans="2:3" ht="15">
      <c r="B43" s="9" t="s">
        <v>31</v>
      </c>
      <c r="C43" s="7" t="s">
        <v>32</v>
      </c>
    </row>
    <row r="44" spans="2:3" ht="15">
      <c r="B44" s="32" t="s">
        <v>33</v>
      </c>
      <c r="C44" s="33" t="s">
        <v>34</v>
      </c>
    </row>
  </sheetData>
  <sheetProtection/>
  <mergeCells count="7">
    <mergeCell ref="A24:C24"/>
    <mergeCell ref="A1:C1"/>
    <mergeCell ref="A2:C2"/>
    <mergeCell ref="A3:C3"/>
    <mergeCell ref="A21:C21"/>
    <mergeCell ref="A22:C22"/>
    <mergeCell ref="A23:C23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3.8515625" style="13" customWidth="1"/>
    <col min="2" max="2" width="82.421875" style="13" customWidth="1"/>
    <col min="3" max="3" width="18.57421875" style="13" customWidth="1"/>
    <col min="4" max="16384" width="9.140625" style="13" customWidth="1"/>
  </cols>
  <sheetData>
    <row r="1" spans="1:3" ht="12.75" customHeight="1">
      <c r="A1" s="39" t="s">
        <v>7</v>
      </c>
      <c r="B1" s="39"/>
      <c r="C1" s="39"/>
    </row>
    <row r="2" spans="1:3" ht="15" customHeight="1">
      <c r="A2" s="38" t="s">
        <v>4</v>
      </c>
      <c r="B2" s="38"/>
      <c r="C2" s="38"/>
    </row>
    <row r="3" spans="1:3" ht="15" customHeight="1">
      <c r="A3" s="38" t="s">
        <v>44</v>
      </c>
      <c r="B3" s="38"/>
      <c r="C3" s="38"/>
    </row>
    <row r="4" ht="14.25" customHeight="1"/>
    <row r="5" spans="1:3" ht="36.75" customHeight="1">
      <c r="A5" s="2" t="s">
        <v>0</v>
      </c>
      <c r="B5" s="3" t="s">
        <v>2</v>
      </c>
      <c r="C5" s="2" t="s">
        <v>56</v>
      </c>
    </row>
    <row r="6" spans="1:3" ht="48" customHeight="1">
      <c r="A6" s="4">
        <v>1</v>
      </c>
      <c r="B6" s="16" t="s">
        <v>6</v>
      </c>
      <c r="C6" s="6">
        <v>10707.84</v>
      </c>
    </row>
    <row r="7" spans="1:3" ht="34.5" customHeight="1">
      <c r="A7" s="4">
        <v>2</v>
      </c>
      <c r="B7" s="16" t="s">
        <v>5</v>
      </c>
      <c r="C7" s="6">
        <v>4887.17</v>
      </c>
    </row>
    <row r="8" spans="1:3" ht="30">
      <c r="A8" s="4">
        <v>3</v>
      </c>
      <c r="B8" s="16" t="s">
        <v>60</v>
      </c>
      <c r="C8" s="6">
        <v>4832.26</v>
      </c>
    </row>
    <row r="9" spans="1:3" ht="27" customHeight="1">
      <c r="A9" s="4">
        <v>4</v>
      </c>
      <c r="B9" s="21" t="s">
        <v>61</v>
      </c>
      <c r="C9" s="6">
        <v>768.77</v>
      </c>
    </row>
    <row r="10" spans="1:3" ht="27" customHeight="1">
      <c r="A10" s="4">
        <v>5</v>
      </c>
      <c r="B10" s="21" t="s">
        <v>1</v>
      </c>
      <c r="C10" s="6">
        <v>9939.07</v>
      </c>
    </row>
    <row r="11" spans="1:3" ht="27" customHeight="1">
      <c r="A11" s="4">
        <v>6</v>
      </c>
      <c r="B11" s="16" t="s">
        <v>62</v>
      </c>
      <c r="C11" s="6">
        <v>768.77</v>
      </c>
    </row>
    <row r="12" spans="1:3" ht="27" customHeight="1">
      <c r="A12" s="4">
        <v>7</v>
      </c>
      <c r="B12" s="21" t="s">
        <v>63</v>
      </c>
      <c r="C12" s="6">
        <v>2690.69</v>
      </c>
    </row>
    <row r="13" spans="1:3" ht="27" customHeight="1">
      <c r="A13" s="4">
        <v>8</v>
      </c>
      <c r="B13" s="21" t="s">
        <v>64</v>
      </c>
      <c r="C13" s="6">
        <v>8236.8</v>
      </c>
    </row>
    <row r="14" spans="1:3" ht="27" customHeight="1">
      <c r="A14" s="4">
        <v>9</v>
      </c>
      <c r="B14" s="21" t="s">
        <v>29</v>
      </c>
      <c r="C14" s="6">
        <v>1153.15</v>
      </c>
    </row>
    <row r="15" spans="1:3" ht="27" customHeight="1">
      <c r="A15" s="4">
        <v>10</v>
      </c>
      <c r="B15" s="21" t="s">
        <v>41</v>
      </c>
      <c r="C15" s="6">
        <v>1921.92</v>
      </c>
    </row>
    <row r="16" spans="1:3" ht="27" customHeight="1">
      <c r="A16" s="4">
        <v>11</v>
      </c>
      <c r="B16" s="21" t="s">
        <v>28</v>
      </c>
      <c r="C16" s="6">
        <v>14167.3</v>
      </c>
    </row>
    <row r="17" spans="1:3" ht="27" customHeight="1">
      <c r="A17" s="4"/>
      <c r="B17" s="1" t="s">
        <v>54</v>
      </c>
      <c r="C17" s="5">
        <f>SUM(C6:C16)</f>
        <v>60073.73999999999</v>
      </c>
    </row>
    <row r="18" spans="1:3" ht="27" customHeight="1">
      <c r="A18" s="10"/>
      <c r="B18" s="11" t="s">
        <v>55</v>
      </c>
      <c r="C18" s="12">
        <v>60073.74</v>
      </c>
    </row>
    <row r="19" spans="1:4" ht="27" customHeight="1">
      <c r="A19" s="4"/>
      <c r="B19" s="1" t="s">
        <v>3</v>
      </c>
      <c r="C19" s="5">
        <f>C18-C17</f>
        <v>0</v>
      </c>
      <c r="D19" s="22"/>
    </row>
    <row r="20" spans="1:3" ht="16.5" customHeight="1">
      <c r="A20" s="8"/>
      <c r="B20" s="9"/>
      <c r="C20" s="7"/>
    </row>
    <row r="21" spans="1:3" ht="16.5" customHeight="1">
      <c r="A21" s="8"/>
      <c r="B21" s="9"/>
      <c r="C21" s="7"/>
    </row>
    <row r="22" spans="1:3" ht="16.5" customHeight="1">
      <c r="A22" s="8"/>
      <c r="B22" s="9"/>
      <c r="C22" s="7"/>
    </row>
    <row r="23" spans="1:3" ht="16.5" customHeight="1">
      <c r="A23" s="8"/>
      <c r="B23" s="9"/>
      <c r="C23" s="7"/>
    </row>
    <row r="24" spans="1:3" ht="16.5" customHeight="1">
      <c r="A24" s="8"/>
      <c r="B24" s="9"/>
      <c r="C24" s="7"/>
    </row>
    <row r="25" spans="1:3" ht="16.5" customHeight="1">
      <c r="A25" s="8"/>
      <c r="B25" s="9"/>
      <c r="C25" s="7"/>
    </row>
    <row r="26" spans="1:3" ht="16.5" customHeight="1">
      <c r="A26" s="8"/>
      <c r="B26" s="9"/>
      <c r="C26" s="7"/>
    </row>
    <row r="27" spans="1:3" ht="16.5" customHeight="1">
      <c r="A27" s="8"/>
      <c r="B27" s="9"/>
      <c r="C27" s="7"/>
    </row>
    <row r="28" spans="1:3" ht="16.5" customHeight="1">
      <c r="A28" s="8"/>
      <c r="B28" s="9"/>
      <c r="C28" s="7"/>
    </row>
    <row r="29" spans="1:3" ht="16.5" customHeight="1">
      <c r="A29" s="8"/>
      <c r="B29" s="9"/>
      <c r="C29" s="7"/>
    </row>
    <row r="30" spans="1:3" ht="16.5" customHeight="1">
      <c r="A30" s="8"/>
      <c r="B30" s="9"/>
      <c r="C30" s="7"/>
    </row>
    <row r="31" spans="1:3" ht="16.5" customHeight="1">
      <c r="A31" s="8"/>
      <c r="B31" s="9"/>
      <c r="C31" s="7"/>
    </row>
    <row r="32" spans="1:3" ht="16.5" customHeight="1">
      <c r="A32" s="8"/>
      <c r="B32" s="9"/>
      <c r="C32" s="7"/>
    </row>
    <row r="33" spans="1:3" ht="16.5" customHeight="1">
      <c r="A33" s="8"/>
      <c r="B33" s="9" t="s">
        <v>38</v>
      </c>
      <c r="C33" s="7" t="s">
        <v>37</v>
      </c>
    </row>
    <row r="34" spans="1:3" ht="16.5" customHeight="1">
      <c r="A34" s="8"/>
      <c r="B34" s="9"/>
      <c r="C34" s="7"/>
    </row>
    <row r="35" spans="1:3" ht="16.5" customHeight="1">
      <c r="A35" s="8"/>
      <c r="B35" s="9"/>
      <c r="C35" s="7"/>
    </row>
    <row r="36" spans="1:3" ht="16.5" customHeight="1">
      <c r="A36" s="8"/>
      <c r="B36" s="9"/>
      <c r="C36" s="7"/>
    </row>
    <row r="37" spans="1:3" ht="16.5" customHeight="1">
      <c r="A37" s="8"/>
      <c r="B37" s="9"/>
      <c r="C37" s="7"/>
    </row>
    <row r="38" spans="1:3" ht="16.5" customHeight="1">
      <c r="A38" s="8"/>
      <c r="B38" s="9"/>
      <c r="C38" s="7"/>
    </row>
    <row r="39" spans="1:3" ht="16.5" customHeight="1">
      <c r="A39" s="8"/>
      <c r="B39" s="9"/>
      <c r="C39" s="7"/>
    </row>
    <row r="40" spans="1:3" ht="16.5" customHeight="1">
      <c r="A40" s="8"/>
      <c r="B40" s="9" t="s">
        <v>31</v>
      </c>
      <c r="C40" s="7" t="s">
        <v>32</v>
      </c>
    </row>
    <row r="41" spans="1:3" ht="16.5" customHeight="1">
      <c r="A41" s="8"/>
      <c r="B41" s="32" t="s">
        <v>33</v>
      </c>
      <c r="C41" s="33" t="s">
        <v>34</v>
      </c>
    </row>
    <row r="42" spans="1:3" ht="16.5" customHeight="1">
      <c r="A42" s="8"/>
      <c r="B42" s="9"/>
      <c r="C42" s="7"/>
    </row>
    <row r="43" spans="1:3" ht="16.5" customHeight="1">
      <c r="A43" s="8"/>
      <c r="B43" s="9"/>
      <c r="C43" s="7"/>
    </row>
    <row r="44" spans="1:3" ht="16.5" customHeight="1">
      <c r="A44" s="39" t="s">
        <v>7</v>
      </c>
      <c r="B44" s="39"/>
      <c r="C44" s="39"/>
    </row>
    <row r="45" spans="1:3" ht="16.5" customHeight="1">
      <c r="A45" s="38" t="s">
        <v>8</v>
      </c>
      <c r="B45" s="38"/>
      <c r="C45" s="38"/>
    </row>
    <row r="46" spans="1:3" ht="16.5" customHeight="1">
      <c r="A46" s="38" t="s">
        <v>9</v>
      </c>
      <c r="B46" s="38"/>
      <c r="C46" s="38"/>
    </row>
    <row r="47" spans="1:3" ht="16.5" customHeight="1">
      <c r="A47" s="38" t="s">
        <v>45</v>
      </c>
      <c r="B47" s="38"/>
      <c r="C47" s="38"/>
    </row>
    <row r="48" spans="1:3" ht="16.5" customHeight="1">
      <c r="A48" s="31"/>
      <c r="B48" s="31"/>
      <c r="C48" s="31"/>
    </row>
    <row r="49" spans="1:3" ht="29.25" customHeight="1">
      <c r="A49" s="2" t="s">
        <v>0</v>
      </c>
      <c r="B49" s="3" t="s">
        <v>10</v>
      </c>
      <c r="C49" s="2" t="s">
        <v>56</v>
      </c>
    </row>
    <row r="50" spans="1:3" ht="37.5" customHeight="1">
      <c r="A50" s="4">
        <v>1</v>
      </c>
      <c r="B50" s="1" t="s">
        <v>39</v>
      </c>
      <c r="C50" s="5">
        <v>6831.15</v>
      </c>
    </row>
    <row r="51" spans="1:3" ht="35.25" customHeight="1">
      <c r="A51" s="4">
        <v>2</v>
      </c>
      <c r="B51" s="1" t="s">
        <v>57</v>
      </c>
      <c r="C51" s="5">
        <v>21964.8</v>
      </c>
    </row>
    <row r="52" spans="1:3" ht="27.75" customHeight="1">
      <c r="A52" s="4">
        <v>3</v>
      </c>
      <c r="B52" s="1" t="s">
        <v>58</v>
      </c>
      <c r="C52" s="5">
        <v>27108.4</v>
      </c>
    </row>
    <row r="53" spans="1:3" ht="28.5" customHeight="1">
      <c r="A53" s="24" t="s">
        <v>11</v>
      </c>
      <c r="B53" s="28" t="s">
        <v>75</v>
      </c>
      <c r="C53" s="36">
        <v>500</v>
      </c>
    </row>
    <row r="54" spans="1:3" ht="28.5" customHeight="1">
      <c r="A54" s="24" t="s">
        <v>12</v>
      </c>
      <c r="B54" s="30" t="s">
        <v>76</v>
      </c>
      <c r="C54" s="36">
        <v>1210</v>
      </c>
    </row>
    <row r="55" spans="1:3" ht="28.5" customHeight="1">
      <c r="A55" s="24" t="s">
        <v>13</v>
      </c>
      <c r="B55" s="30" t="s">
        <v>77</v>
      </c>
      <c r="C55" s="36">
        <v>2760</v>
      </c>
    </row>
    <row r="56" spans="1:3" ht="28.5" customHeight="1">
      <c r="A56" s="24" t="s">
        <v>14</v>
      </c>
      <c r="B56" s="30" t="s">
        <v>78</v>
      </c>
      <c r="C56" s="36">
        <v>620</v>
      </c>
    </row>
    <row r="57" spans="1:3" ht="28.5" customHeight="1">
      <c r="A57" s="24" t="s">
        <v>15</v>
      </c>
      <c r="B57" s="30" t="s">
        <v>79</v>
      </c>
      <c r="C57" s="36">
        <v>16000</v>
      </c>
    </row>
    <row r="58" spans="1:3" ht="28.5" customHeight="1">
      <c r="A58" s="24" t="s">
        <v>16</v>
      </c>
      <c r="B58" s="30" t="s">
        <v>80</v>
      </c>
      <c r="C58" s="36">
        <v>1730</v>
      </c>
    </row>
    <row r="59" spans="1:3" ht="28.5" customHeight="1">
      <c r="A59" s="24" t="s">
        <v>18</v>
      </c>
      <c r="B59" s="30" t="s">
        <v>81</v>
      </c>
      <c r="C59" s="36">
        <v>3960</v>
      </c>
    </row>
    <row r="60" spans="1:3" ht="28.5" customHeight="1">
      <c r="A60" s="24" t="s">
        <v>19</v>
      </c>
      <c r="B60" s="30" t="s">
        <v>82</v>
      </c>
      <c r="C60" s="36">
        <v>219</v>
      </c>
    </row>
    <row r="61" spans="1:3" ht="28.5" customHeight="1">
      <c r="A61" s="24" t="s">
        <v>20</v>
      </c>
      <c r="B61" s="29" t="s">
        <v>17</v>
      </c>
      <c r="C61" s="26">
        <f>C52-C53-C55-C56-C57-C58-C59-C60-C54</f>
        <v>109.40000000000146</v>
      </c>
    </row>
    <row r="62" spans="1:3" ht="33.75" customHeight="1">
      <c r="A62" s="4">
        <v>4</v>
      </c>
      <c r="B62" s="1" t="s">
        <v>59</v>
      </c>
      <c r="C62" s="27">
        <f>C50+C51-C52</f>
        <v>1687.5499999999956</v>
      </c>
    </row>
    <row r="63" spans="1:3" ht="15">
      <c r="A63" s="14"/>
      <c r="B63" s="17"/>
      <c r="C63" s="15"/>
    </row>
    <row r="64" spans="1:3" ht="15">
      <c r="A64" s="14"/>
      <c r="B64" s="18"/>
      <c r="C64" s="19"/>
    </row>
    <row r="73" spans="2:3" ht="15">
      <c r="B73" s="9" t="s">
        <v>38</v>
      </c>
      <c r="C73" s="7" t="s">
        <v>37</v>
      </c>
    </row>
    <row r="74" spans="2:3" ht="15">
      <c r="B74" s="9"/>
      <c r="C74" s="7"/>
    </row>
    <row r="75" spans="2:3" ht="15">
      <c r="B75" s="9"/>
      <c r="C75" s="7"/>
    </row>
    <row r="76" spans="2:3" ht="15">
      <c r="B76" s="9"/>
      <c r="C76" s="7"/>
    </row>
    <row r="77" spans="2:3" ht="15">
      <c r="B77" s="9"/>
      <c r="C77" s="7"/>
    </row>
    <row r="78" spans="2:3" ht="15">
      <c r="B78" s="9"/>
      <c r="C78" s="7"/>
    </row>
    <row r="79" spans="2:3" ht="15">
      <c r="B79" s="9"/>
      <c r="C79" s="7"/>
    </row>
    <row r="80" spans="2:3" ht="15">
      <c r="B80" s="9" t="s">
        <v>31</v>
      </c>
      <c r="C80" s="7" t="s">
        <v>32</v>
      </c>
    </row>
    <row r="81" spans="2:3" ht="15">
      <c r="B81" s="32" t="s">
        <v>33</v>
      </c>
      <c r="C81" s="33" t="s">
        <v>34</v>
      </c>
    </row>
  </sheetData>
  <sheetProtection/>
  <mergeCells count="7">
    <mergeCell ref="A47:C47"/>
    <mergeCell ref="A1:C1"/>
    <mergeCell ref="A2:C2"/>
    <mergeCell ref="A3:C3"/>
    <mergeCell ref="A44:C44"/>
    <mergeCell ref="A45:C45"/>
    <mergeCell ref="A46:C46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4.421875" style="13" customWidth="1"/>
    <col min="2" max="2" width="82.00390625" style="13" customWidth="1"/>
    <col min="3" max="3" width="19.28125" style="13" customWidth="1"/>
    <col min="4" max="16384" width="9.140625" style="13" customWidth="1"/>
  </cols>
  <sheetData>
    <row r="1" spans="1:3" ht="16.5" customHeight="1">
      <c r="A1" s="39" t="s">
        <v>7</v>
      </c>
      <c r="B1" s="39"/>
      <c r="C1" s="39"/>
    </row>
    <row r="2" spans="1:3" ht="16.5" customHeight="1">
      <c r="A2" s="38" t="s">
        <v>4</v>
      </c>
      <c r="B2" s="38"/>
      <c r="C2" s="38"/>
    </row>
    <row r="3" spans="1:3" ht="16.5" customHeight="1">
      <c r="A3" s="38" t="s">
        <v>46</v>
      </c>
      <c r="B3" s="38"/>
      <c r="C3" s="38"/>
    </row>
    <row r="4" ht="18.75" customHeight="1"/>
    <row r="5" spans="1:3" ht="30.75" customHeight="1">
      <c r="A5" s="2" t="s">
        <v>0</v>
      </c>
      <c r="B5" s="3" t="s">
        <v>2</v>
      </c>
      <c r="C5" s="2" t="s">
        <v>56</v>
      </c>
    </row>
    <row r="6" spans="1:3" ht="54.75" customHeight="1">
      <c r="A6" s="4">
        <v>1</v>
      </c>
      <c r="B6" s="16" t="s">
        <v>6</v>
      </c>
      <c r="C6" s="6">
        <v>172579.68</v>
      </c>
    </row>
    <row r="7" spans="1:3" ht="37.5" customHeight="1">
      <c r="A7" s="4">
        <v>2</v>
      </c>
      <c r="B7" s="16" t="s">
        <v>5</v>
      </c>
      <c r="C7" s="6">
        <v>78767.14</v>
      </c>
    </row>
    <row r="8" spans="1:3" ht="30">
      <c r="A8" s="4">
        <v>3</v>
      </c>
      <c r="B8" s="16" t="s">
        <v>60</v>
      </c>
      <c r="C8" s="6">
        <v>77882.11</v>
      </c>
    </row>
    <row r="9" spans="1:3" ht="27" customHeight="1">
      <c r="A9" s="4">
        <v>4</v>
      </c>
      <c r="B9" s="21" t="s">
        <v>61</v>
      </c>
      <c r="C9" s="6">
        <v>12390.34</v>
      </c>
    </row>
    <row r="10" spans="1:3" ht="27" customHeight="1">
      <c r="A10" s="4">
        <v>5</v>
      </c>
      <c r="B10" s="21" t="s">
        <v>65</v>
      </c>
      <c r="C10" s="6">
        <v>13275.36</v>
      </c>
    </row>
    <row r="11" spans="1:3" ht="27" customHeight="1">
      <c r="A11" s="4">
        <v>6</v>
      </c>
      <c r="B11" s="34" t="s">
        <v>1</v>
      </c>
      <c r="C11" s="6">
        <v>160189.34</v>
      </c>
    </row>
    <row r="12" spans="1:3" ht="27" customHeight="1">
      <c r="A12" s="4">
        <v>7</v>
      </c>
      <c r="B12" s="21" t="s">
        <v>62</v>
      </c>
      <c r="C12" s="6">
        <v>12390.34</v>
      </c>
    </row>
    <row r="13" spans="1:3" ht="27" customHeight="1">
      <c r="A13" s="4">
        <v>8</v>
      </c>
      <c r="B13" s="16" t="s">
        <v>66</v>
      </c>
      <c r="C13" s="6">
        <v>43366.18</v>
      </c>
    </row>
    <row r="14" spans="1:3" ht="27" customHeight="1">
      <c r="A14" s="4">
        <v>9</v>
      </c>
      <c r="B14" s="16" t="s">
        <v>67</v>
      </c>
      <c r="C14" s="6">
        <v>102662.78</v>
      </c>
    </row>
    <row r="15" spans="1:3" ht="27" customHeight="1">
      <c r="A15" s="4">
        <v>10</v>
      </c>
      <c r="B15" s="16" t="s">
        <v>68</v>
      </c>
      <c r="C15" s="6">
        <v>110628</v>
      </c>
    </row>
    <row r="16" spans="1:3" ht="27" customHeight="1">
      <c r="A16" s="4">
        <v>11</v>
      </c>
      <c r="B16" s="16" t="s">
        <v>29</v>
      </c>
      <c r="C16" s="6">
        <v>18585.5</v>
      </c>
    </row>
    <row r="17" spans="1:3" ht="27" customHeight="1">
      <c r="A17" s="4">
        <v>12</v>
      </c>
      <c r="B17" s="21" t="s">
        <v>28</v>
      </c>
      <c r="C17" s="6">
        <v>228336.19</v>
      </c>
    </row>
    <row r="18" spans="1:3" ht="27" customHeight="1">
      <c r="A18" s="4"/>
      <c r="B18" s="1" t="s">
        <v>54</v>
      </c>
      <c r="C18" s="5">
        <f>SUM(C6:C17)</f>
        <v>1031052.96</v>
      </c>
    </row>
    <row r="19" spans="1:3" ht="27" customHeight="1">
      <c r="A19" s="10"/>
      <c r="B19" s="11" t="s">
        <v>55</v>
      </c>
      <c r="C19" s="12">
        <v>1031052.96</v>
      </c>
    </row>
    <row r="20" spans="1:5" ht="27" customHeight="1">
      <c r="A20" s="4"/>
      <c r="B20" s="1" t="s">
        <v>3</v>
      </c>
      <c r="C20" s="5">
        <f>C19-C18</f>
        <v>0</v>
      </c>
      <c r="D20" s="20"/>
      <c r="E20" s="20"/>
    </row>
    <row r="21" spans="1:3" ht="18" customHeight="1">
      <c r="A21" s="8"/>
      <c r="B21" s="9"/>
      <c r="C21" s="7"/>
    </row>
    <row r="22" spans="1:3" ht="18" customHeight="1">
      <c r="A22" s="8"/>
      <c r="B22" s="9"/>
      <c r="C22" s="7"/>
    </row>
    <row r="23" spans="1:3" ht="18" customHeight="1">
      <c r="A23" s="8"/>
      <c r="B23" s="9"/>
      <c r="C23" s="7"/>
    </row>
    <row r="24" spans="1:3" ht="18" customHeight="1">
      <c r="A24" s="8"/>
      <c r="B24" s="9"/>
      <c r="C24" s="7"/>
    </row>
    <row r="25" spans="1:3" ht="18" customHeight="1">
      <c r="A25" s="8"/>
      <c r="B25" s="9"/>
      <c r="C25" s="7"/>
    </row>
    <row r="26" spans="1:3" ht="18" customHeight="1">
      <c r="A26" s="8"/>
      <c r="B26" s="9"/>
      <c r="C26" s="7"/>
    </row>
    <row r="27" spans="1:3" ht="18" customHeight="1">
      <c r="A27" s="8"/>
      <c r="B27" s="9"/>
      <c r="C27" s="7"/>
    </row>
    <row r="28" spans="1:3" ht="18" customHeight="1">
      <c r="A28" s="8"/>
      <c r="B28" s="9"/>
      <c r="C28" s="7"/>
    </row>
    <row r="29" spans="1:3" ht="18" customHeight="1">
      <c r="A29" s="8"/>
      <c r="B29" s="9"/>
      <c r="C29" s="7"/>
    </row>
    <row r="30" spans="1:3" ht="18" customHeight="1">
      <c r="A30" s="8"/>
      <c r="B30" s="9"/>
      <c r="C30" s="7"/>
    </row>
    <row r="31" spans="1:3" ht="18" customHeight="1">
      <c r="A31" s="8"/>
      <c r="B31" s="9" t="s">
        <v>38</v>
      </c>
      <c r="C31" s="7" t="s">
        <v>37</v>
      </c>
    </row>
    <row r="32" spans="1:3" ht="18" customHeight="1">
      <c r="A32" s="8"/>
      <c r="B32" s="9"/>
      <c r="C32" s="7"/>
    </row>
    <row r="33" spans="1:3" ht="18" customHeight="1">
      <c r="A33" s="8"/>
      <c r="B33" s="9"/>
      <c r="C33" s="7"/>
    </row>
    <row r="34" spans="1:3" ht="18" customHeight="1">
      <c r="A34" s="8"/>
      <c r="B34" s="9"/>
      <c r="C34" s="7"/>
    </row>
    <row r="35" spans="1:3" ht="18" customHeight="1">
      <c r="A35" s="8"/>
      <c r="B35" s="9"/>
      <c r="C35" s="7"/>
    </row>
    <row r="36" spans="1:3" ht="18" customHeight="1">
      <c r="A36" s="8"/>
      <c r="B36" s="9"/>
      <c r="C36" s="7"/>
    </row>
    <row r="37" spans="1:3" ht="18" customHeight="1">
      <c r="A37" s="8"/>
      <c r="B37" s="9"/>
      <c r="C37" s="7"/>
    </row>
    <row r="38" spans="1:3" ht="18" customHeight="1">
      <c r="A38" s="8"/>
      <c r="B38" s="9" t="s">
        <v>31</v>
      </c>
      <c r="C38" s="7" t="s">
        <v>32</v>
      </c>
    </row>
    <row r="39" spans="1:3" ht="18" customHeight="1">
      <c r="A39" s="8"/>
      <c r="B39" s="32" t="s">
        <v>33</v>
      </c>
      <c r="C39" s="33" t="s">
        <v>34</v>
      </c>
    </row>
    <row r="40" spans="1:3" ht="18" customHeight="1">
      <c r="A40" s="8"/>
      <c r="B40" s="9"/>
      <c r="C40" s="7"/>
    </row>
    <row r="41" spans="1:3" ht="16.5" customHeight="1">
      <c r="A41" s="41" t="s">
        <v>7</v>
      </c>
      <c r="B41" s="41"/>
      <c r="C41" s="41"/>
    </row>
    <row r="42" spans="1:3" ht="16.5" customHeight="1">
      <c r="A42" s="40" t="s">
        <v>8</v>
      </c>
      <c r="B42" s="40"/>
      <c r="C42" s="40"/>
    </row>
    <row r="43" spans="1:3" ht="16.5" customHeight="1">
      <c r="A43" s="40" t="s">
        <v>9</v>
      </c>
      <c r="B43" s="40"/>
      <c r="C43" s="40"/>
    </row>
    <row r="44" spans="1:3" ht="16.5" customHeight="1">
      <c r="A44" s="40" t="s">
        <v>47</v>
      </c>
      <c r="B44" s="40"/>
      <c r="C44" s="40"/>
    </row>
    <row r="45" spans="1:3" ht="14.25" customHeight="1">
      <c r="A45" s="23"/>
      <c r="B45" s="23"/>
      <c r="C45" s="23"/>
    </row>
    <row r="46" spans="1:3" ht="27.75" customHeight="1">
      <c r="A46" s="2" t="s">
        <v>0</v>
      </c>
      <c r="B46" s="3" t="s">
        <v>10</v>
      </c>
      <c r="C46" s="2" t="s">
        <v>56</v>
      </c>
    </row>
    <row r="47" spans="1:3" ht="30" customHeight="1">
      <c r="A47" s="4">
        <v>1</v>
      </c>
      <c r="B47" s="1" t="s">
        <v>39</v>
      </c>
      <c r="C47" s="5">
        <v>86093.68</v>
      </c>
    </row>
    <row r="48" spans="1:3" ht="30" customHeight="1">
      <c r="A48" s="4">
        <v>2</v>
      </c>
      <c r="B48" s="1" t="s">
        <v>57</v>
      </c>
      <c r="C48" s="5">
        <v>354009.6</v>
      </c>
    </row>
    <row r="49" spans="1:3" ht="25.5" customHeight="1">
      <c r="A49" s="4">
        <v>3</v>
      </c>
      <c r="B49" s="1" t="s">
        <v>58</v>
      </c>
      <c r="C49" s="5">
        <v>371696.31</v>
      </c>
    </row>
    <row r="50" spans="1:3" ht="20.25" customHeight="1">
      <c r="A50" s="24" t="s">
        <v>11</v>
      </c>
      <c r="B50" s="30" t="s">
        <v>83</v>
      </c>
      <c r="C50" s="36">
        <v>4423</v>
      </c>
    </row>
    <row r="51" spans="1:3" ht="20.25" customHeight="1">
      <c r="A51" s="24" t="s">
        <v>12</v>
      </c>
      <c r="B51" s="30" t="s">
        <v>98</v>
      </c>
      <c r="C51" s="37">
        <f>11250+11286</f>
        <v>22536</v>
      </c>
    </row>
    <row r="52" spans="1:3" ht="20.25" customHeight="1">
      <c r="A52" s="24" t="s">
        <v>13</v>
      </c>
      <c r="B52" s="30" t="s">
        <v>102</v>
      </c>
      <c r="C52" s="37">
        <f>1023+1023</f>
        <v>2046</v>
      </c>
    </row>
    <row r="53" spans="1:3" ht="20.25" customHeight="1">
      <c r="A53" s="24" t="s">
        <v>14</v>
      </c>
      <c r="B53" s="30" t="s">
        <v>101</v>
      </c>
      <c r="C53" s="37">
        <f>1500+1500+1000+1000+750</f>
        <v>5750</v>
      </c>
    </row>
    <row r="54" spans="1:3" ht="20.25" customHeight="1">
      <c r="A54" s="24" t="s">
        <v>15</v>
      </c>
      <c r="B54" s="30" t="s">
        <v>84</v>
      </c>
      <c r="C54" s="37">
        <v>3628</v>
      </c>
    </row>
    <row r="55" spans="1:3" ht="20.25" customHeight="1">
      <c r="A55" s="24" t="s">
        <v>16</v>
      </c>
      <c r="B55" s="30" t="s">
        <v>85</v>
      </c>
      <c r="C55" s="37">
        <v>32800</v>
      </c>
    </row>
    <row r="56" spans="1:3" ht="20.25" customHeight="1">
      <c r="A56" s="24" t="s">
        <v>18</v>
      </c>
      <c r="B56" s="30" t="s">
        <v>86</v>
      </c>
      <c r="C56" s="37">
        <f>73432+312</f>
        <v>73744</v>
      </c>
    </row>
    <row r="57" spans="1:3" ht="20.25" customHeight="1">
      <c r="A57" s="24" t="s">
        <v>19</v>
      </c>
      <c r="B57" s="30" t="s">
        <v>87</v>
      </c>
      <c r="C57" s="37">
        <v>60037</v>
      </c>
    </row>
    <row r="58" spans="1:3" ht="20.25" customHeight="1">
      <c r="A58" s="24" t="s">
        <v>20</v>
      </c>
      <c r="B58" s="30" t="s">
        <v>88</v>
      </c>
      <c r="C58" s="37">
        <v>2325</v>
      </c>
    </row>
    <row r="59" spans="1:3" ht="20.25" customHeight="1">
      <c r="A59" s="24" t="s">
        <v>21</v>
      </c>
      <c r="B59" s="30" t="s">
        <v>89</v>
      </c>
      <c r="C59" s="37">
        <v>880</v>
      </c>
    </row>
    <row r="60" spans="1:3" ht="20.25" customHeight="1">
      <c r="A60" s="24" t="s">
        <v>22</v>
      </c>
      <c r="B60" s="30" t="s">
        <v>90</v>
      </c>
      <c r="C60" s="37">
        <f>71247+16119</f>
        <v>87366</v>
      </c>
    </row>
    <row r="61" spans="1:3" ht="24.75" customHeight="1">
      <c r="A61" s="24" t="s">
        <v>23</v>
      </c>
      <c r="B61" s="30" t="s">
        <v>91</v>
      </c>
      <c r="C61" s="37">
        <v>7929</v>
      </c>
    </row>
    <row r="62" spans="1:3" ht="20.25" customHeight="1">
      <c r="A62" s="24" t="s">
        <v>24</v>
      </c>
      <c r="B62" s="30" t="s">
        <v>92</v>
      </c>
      <c r="C62" s="37">
        <v>2500</v>
      </c>
    </row>
    <row r="63" spans="1:3" ht="20.25" customHeight="1">
      <c r="A63" s="24" t="s">
        <v>25</v>
      </c>
      <c r="B63" s="30" t="s">
        <v>93</v>
      </c>
      <c r="C63" s="37">
        <v>33800</v>
      </c>
    </row>
    <row r="64" spans="1:3" ht="20.25" customHeight="1">
      <c r="A64" s="24" t="s">
        <v>26</v>
      </c>
      <c r="B64" s="30" t="s">
        <v>94</v>
      </c>
      <c r="C64" s="37">
        <v>21799</v>
      </c>
    </row>
    <row r="65" spans="1:3" ht="20.25" customHeight="1">
      <c r="A65" s="24" t="s">
        <v>27</v>
      </c>
      <c r="B65" s="30" t="s">
        <v>95</v>
      </c>
      <c r="C65" s="37">
        <v>2648</v>
      </c>
    </row>
    <row r="66" spans="1:3" ht="20.25" customHeight="1">
      <c r="A66" s="24" t="s">
        <v>99</v>
      </c>
      <c r="B66" s="30" t="s">
        <v>96</v>
      </c>
      <c r="C66" s="37">
        <v>5208</v>
      </c>
    </row>
    <row r="67" spans="1:3" ht="24" customHeight="1">
      <c r="A67" s="24" t="s">
        <v>100</v>
      </c>
      <c r="B67" s="28" t="s">
        <v>17</v>
      </c>
      <c r="C67" s="26">
        <f>C49-C50-C51-C52-C53-C54-C55-C56-C57-C58-C59-C60-C61-C62-C63-C64-C65-C66</f>
        <v>2277.3099999999977</v>
      </c>
    </row>
    <row r="68" spans="1:3" ht="30" customHeight="1">
      <c r="A68" s="4">
        <v>4</v>
      </c>
      <c r="B68" s="1" t="s">
        <v>59</v>
      </c>
      <c r="C68" s="27">
        <f>C47+C48-C49</f>
        <v>68406.96999999997</v>
      </c>
    </row>
    <row r="69" spans="1:3" ht="15">
      <c r="A69" s="14"/>
      <c r="B69" s="17"/>
      <c r="C69" s="15"/>
    </row>
    <row r="70" spans="1:3" ht="15">
      <c r="A70" s="14"/>
      <c r="B70" s="18"/>
      <c r="C70" s="19"/>
    </row>
    <row r="79" spans="2:3" ht="15">
      <c r="B79" s="9" t="s">
        <v>38</v>
      </c>
      <c r="C79" s="7" t="s">
        <v>37</v>
      </c>
    </row>
    <row r="80" spans="2:3" ht="15">
      <c r="B80" s="9"/>
      <c r="C80" s="7"/>
    </row>
    <row r="81" spans="2:3" ht="15">
      <c r="B81" s="9"/>
      <c r="C81" s="7"/>
    </row>
    <row r="82" spans="2:3" ht="15">
      <c r="B82" s="9"/>
      <c r="C82" s="7"/>
    </row>
    <row r="83" spans="2:3" ht="15">
      <c r="B83" s="9"/>
      <c r="C83" s="7"/>
    </row>
    <row r="84" spans="2:3" ht="15">
      <c r="B84" s="9"/>
      <c r="C84" s="7"/>
    </row>
    <row r="85" spans="2:3" ht="15">
      <c r="B85" s="9"/>
      <c r="C85" s="7"/>
    </row>
    <row r="86" spans="2:3" ht="15">
      <c r="B86" s="9" t="s">
        <v>31</v>
      </c>
      <c r="C86" s="7" t="s">
        <v>32</v>
      </c>
    </row>
    <row r="87" spans="2:3" ht="15">
      <c r="B87" s="32" t="s">
        <v>33</v>
      </c>
      <c r="C87" s="33" t="s">
        <v>34</v>
      </c>
    </row>
  </sheetData>
  <sheetProtection/>
  <mergeCells count="7">
    <mergeCell ref="A44:C44"/>
    <mergeCell ref="A1:C1"/>
    <mergeCell ref="A2:C2"/>
    <mergeCell ref="A3:C3"/>
    <mergeCell ref="A41:C41"/>
    <mergeCell ref="A42:C42"/>
    <mergeCell ref="A43:C43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88" r:id="rId1"/>
  <rowBreaks count="1" manualBreakCount="1">
    <brk id="40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80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3.8515625" style="13" customWidth="1"/>
    <col min="2" max="2" width="82.421875" style="13" customWidth="1"/>
    <col min="3" max="3" width="18.421875" style="13" customWidth="1"/>
    <col min="4" max="16384" width="9.140625" style="13" customWidth="1"/>
  </cols>
  <sheetData>
    <row r="1" spans="1:3" ht="16.5" customHeight="1">
      <c r="A1" s="39" t="s">
        <v>7</v>
      </c>
      <c r="B1" s="39"/>
      <c r="C1" s="39"/>
    </row>
    <row r="2" spans="1:3" ht="16.5" customHeight="1">
      <c r="A2" s="38" t="s">
        <v>4</v>
      </c>
      <c r="B2" s="38"/>
      <c r="C2" s="38"/>
    </row>
    <row r="3" spans="1:3" ht="16.5" customHeight="1">
      <c r="A3" s="38" t="s">
        <v>48</v>
      </c>
      <c r="B3" s="38"/>
      <c r="C3" s="38"/>
    </row>
    <row r="4" ht="17.25" customHeight="1"/>
    <row r="5" spans="1:3" ht="37.5" customHeight="1">
      <c r="A5" s="2" t="s">
        <v>0</v>
      </c>
      <c r="B5" s="3" t="s">
        <v>2</v>
      </c>
      <c r="C5" s="2" t="s">
        <v>56</v>
      </c>
    </row>
    <row r="6" spans="1:3" ht="48" customHeight="1">
      <c r="A6" s="4">
        <v>1</v>
      </c>
      <c r="B6" s="16" t="s">
        <v>6</v>
      </c>
      <c r="C6" s="6">
        <v>6500.52</v>
      </c>
    </row>
    <row r="7" spans="1:3" ht="35.25" customHeight="1">
      <c r="A7" s="4">
        <v>2</v>
      </c>
      <c r="B7" s="16" t="s">
        <v>5</v>
      </c>
      <c r="C7" s="6">
        <v>2966.9</v>
      </c>
    </row>
    <row r="8" spans="1:3" ht="30">
      <c r="A8" s="4">
        <v>3</v>
      </c>
      <c r="B8" s="16" t="s">
        <v>60</v>
      </c>
      <c r="C8" s="6">
        <v>2933.57</v>
      </c>
    </row>
    <row r="9" spans="1:3" ht="27" customHeight="1">
      <c r="A9" s="4">
        <v>4</v>
      </c>
      <c r="B9" s="16" t="s">
        <v>61</v>
      </c>
      <c r="C9" s="6">
        <v>466.7</v>
      </c>
    </row>
    <row r="10" spans="1:3" ht="27" customHeight="1">
      <c r="A10" s="4">
        <v>5</v>
      </c>
      <c r="B10" s="21" t="s">
        <v>1</v>
      </c>
      <c r="C10" s="6">
        <v>6033.82</v>
      </c>
    </row>
    <row r="11" spans="1:3" ht="27" customHeight="1">
      <c r="A11" s="4">
        <v>6</v>
      </c>
      <c r="B11" s="21" t="s">
        <v>62</v>
      </c>
      <c r="C11" s="6">
        <v>466.7</v>
      </c>
    </row>
    <row r="12" spans="1:3" ht="27" customHeight="1">
      <c r="A12" s="4">
        <v>7</v>
      </c>
      <c r="B12" s="16" t="s">
        <v>63</v>
      </c>
      <c r="C12" s="6">
        <v>1633.46</v>
      </c>
    </row>
    <row r="13" spans="1:3" ht="27" customHeight="1">
      <c r="A13" s="4">
        <v>8</v>
      </c>
      <c r="B13" s="16" t="s">
        <v>64</v>
      </c>
      <c r="C13" s="6">
        <v>5000.4</v>
      </c>
    </row>
    <row r="14" spans="1:3" ht="27" customHeight="1">
      <c r="A14" s="4">
        <v>9</v>
      </c>
      <c r="B14" s="21" t="s">
        <v>29</v>
      </c>
      <c r="C14" s="6">
        <v>700.06</v>
      </c>
    </row>
    <row r="15" spans="1:3" ht="27" customHeight="1">
      <c r="A15" s="4">
        <v>10</v>
      </c>
      <c r="B15" s="16" t="s">
        <v>41</v>
      </c>
      <c r="C15" s="6">
        <v>1166.76</v>
      </c>
    </row>
    <row r="16" spans="1:3" ht="27" customHeight="1">
      <c r="A16" s="4">
        <v>11</v>
      </c>
      <c r="B16" s="21" t="s">
        <v>28</v>
      </c>
      <c r="C16" s="6">
        <v>8600.69</v>
      </c>
    </row>
    <row r="17" spans="1:3" ht="27" customHeight="1">
      <c r="A17" s="4"/>
      <c r="B17" s="1" t="s">
        <v>54</v>
      </c>
      <c r="C17" s="5">
        <f>SUM(C6:C16)</f>
        <v>36469.58</v>
      </c>
    </row>
    <row r="18" spans="1:3" ht="27" customHeight="1">
      <c r="A18" s="10"/>
      <c r="B18" s="11" t="s">
        <v>55</v>
      </c>
      <c r="C18" s="12">
        <v>36469.58</v>
      </c>
    </row>
    <row r="19" spans="1:4" ht="27" customHeight="1">
      <c r="A19" s="4"/>
      <c r="B19" s="1" t="s">
        <v>3</v>
      </c>
      <c r="C19" s="5">
        <f>C18-C17</f>
        <v>0</v>
      </c>
      <c r="D19" s="22"/>
    </row>
    <row r="20" spans="1:3" ht="17.25" customHeight="1">
      <c r="A20" s="8"/>
      <c r="B20" s="9"/>
      <c r="C20" s="7"/>
    </row>
    <row r="21" spans="1:3" ht="17.25" customHeight="1">
      <c r="A21" s="8"/>
      <c r="B21" s="9"/>
      <c r="C21" s="7"/>
    </row>
    <row r="22" spans="1:3" ht="17.25" customHeight="1">
      <c r="A22" s="8"/>
      <c r="B22" s="9"/>
      <c r="C22" s="7"/>
    </row>
    <row r="23" spans="1:3" ht="17.25" customHeight="1">
      <c r="A23" s="8"/>
      <c r="B23" s="9"/>
      <c r="C23" s="7"/>
    </row>
    <row r="24" spans="1:3" ht="17.25" customHeight="1">
      <c r="A24" s="8"/>
      <c r="B24" s="9"/>
      <c r="C24" s="7"/>
    </row>
    <row r="25" spans="1:3" ht="17.25" customHeight="1">
      <c r="A25" s="8"/>
      <c r="B25" s="9"/>
      <c r="C25" s="7"/>
    </row>
    <row r="26" spans="1:3" ht="17.25" customHeight="1">
      <c r="A26" s="8"/>
      <c r="B26" s="9"/>
      <c r="C26" s="7"/>
    </row>
    <row r="27" spans="1:3" ht="17.25" customHeight="1">
      <c r="A27" s="8"/>
      <c r="B27" s="9"/>
      <c r="C27" s="7"/>
    </row>
    <row r="28" spans="1:3" ht="17.25" customHeight="1">
      <c r="A28" s="8"/>
      <c r="B28" s="9" t="s">
        <v>38</v>
      </c>
      <c r="C28" s="7" t="s">
        <v>37</v>
      </c>
    </row>
    <row r="29" spans="1:3" ht="17.25" customHeight="1">
      <c r="A29" s="8"/>
      <c r="B29" s="9"/>
      <c r="C29" s="7"/>
    </row>
    <row r="30" spans="1:3" ht="17.25" customHeight="1">
      <c r="A30" s="8"/>
      <c r="B30" s="9"/>
      <c r="C30" s="7"/>
    </row>
    <row r="31" spans="1:3" ht="17.25" customHeight="1">
      <c r="A31" s="8"/>
      <c r="B31" s="9"/>
      <c r="C31" s="7"/>
    </row>
    <row r="32" spans="1:3" ht="17.25" customHeight="1">
      <c r="A32" s="8"/>
      <c r="B32" s="9"/>
      <c r="C32" s="7"/>
    </row>
    <row r="33" spans="1:3" ht="17.25" customHeight="1">
      <c r="A33" s="8"/>
      <c r="B33" s="9"/>
      <c r="C33" s="7"/>
    </row>
    <row r="34" spans="1:3" ht="17.25" customHeight="1">
      <c r="A34" s="8"/>
      <c r="B34" s="9"/>
      <c r="C34" s="7"/>
    </row>
    <row r="35" spans="1:3" ht="17.25" customHeight="1">
      <c r="A35" s="8"/>
      <c r="B35" s="9" t="s">
        <v>31</v>
      </c>
      <c r="C35" s="7" t="s">
        <v>32</v>
      </c>
    </row>
    <row r="36" spans="1:3" ht="17.25" customHeight="1">
      <c r="A36" s="8"/>
      <c r="B36" s="32" t="s">
        <v>33</v>
      </c>
      <c r="C36" s="33" t="s">
        <v>34</v>
      </c>
    </row>
    <row r="37" spans="1:3" ht="17.25" customHeight="1">
      <c r="A37" s="8"/>
      <c r="B37" s="9"/>
      <c r="C37" s="7"/>
    </row>
    <row r="38" spans="1:3" ht="17.25" customHeight="1">
      <c r="A38" s="8"/>
      <c r="B38" s="9"/>
      <c r="C38" s="7"/>
    </row>
    <row r="39" spans="1:3" ht="17.25" customHeight="1">
      <c r="A39" s="8"/>
      <c r="B39" s="9"/>
      <c r="C39" s="7"/>
    </row>
    <row r="40" spans="1:3" ht="17.25" customHeight="1">
      <c r="A40" s="8"/>
      <c r="B40" s="9"/>
      <c r="C40" s="7"/>
    </row>
    <row r="41" spans="1:3" ht="17.25" customHeight="1">
      <c r="A41" s="8"/>
      <c r="B41" s="9"/>
      <c r="C41" s="7"/>
    </row>
    <row r="42" spans="1:3" ht="17.25" customHeight="1">
      <c r="A42" s="8"/>
      <c r="B42" s="9"/>
      <c r="C42" s="7"/>
    </row>
    <row r="43" spans="1:3" ht="16.5" customHeight="1">
      <c r="A43" s="39" t="s">
        <v>7</v>
      </c>
      <c r="B43" s="39"/>
      <c r="C43" s="39"/>
    </row>
    <row r="44" spans="1:3" ht="16.5" customHeight="1">
      <c r="A44" s="38" t="s">
        <v>8</v>
      </c>
      <c r="B44" s="38"/>
      <c r="C44" s="38"/>
    </row>
    <row r="45" spans="1:3" ht="16.5" customHeight="1">
      <c r="A45" s="38" t="s">
        <v>9</v>
      </c>
      <c r="B45" s="38"/>
      <c r="C45" s="38"/>
    </row>
    <row r="46" spans="1:3" ht="16.5" customHeight="1">
      <c r="A46" s="38" t="s">
        <v>49</v>
      </c>
      <c r="B46" s="38"/>
      <c r="C46" s="38"/>
    </row>
    <row r="47" spans="1:3" ht="18" customHeight="1">
      <c r="A47" s="31"/>
      <c r="B47" s="31"/>
      <c r="C47" s="31"/>
    </row>
    <row r="48" spans="1:3" ht="33" customHeight="1">
      <c r="A48" s="2" t="s">
        <v>0</v>
      </c>
      <c r="B48" s="3" t="s">
        <v>10</v>
      </c>
      <c r="C48" s="2" t="s">
        <v>56</v>
      </c>
    </row>
    <row r="49" spans="1:3" ht="37.5" customHeight="1">
      <c r="A49" s="4">
        <v>1</v>
      </c>
      <c r="B49" s="1" t="s">
        <v>39</v>
      </c>
      <c r="C49" s="5">
        <v>4689</v>
      </c>
    </row>
    <row r="50" spans="1:3" ht="35.25" customHeight="1">
      <c r="A50" s="4">
        <v>2</v>
      </c>
      <c r="B50" s="1" t="s">
        <v>57</v>
      </c>
      <c r="C50" s="5">
        <v>16668</v>
      </c>
    </row>
    <row r="51" spans="1:3" ht="28.5" customHeight="1">
      <c r="A51" s="4">
        <v>3</v>
      </c>
      <c r="B51" s="1" t="s">
        <v>58</v>
      </c>
      <c r="C51" s="5">
        <v>8252.1</v>
      </c>
    </row>
    <row r="52" spans="1:3" ht="27.75" customHeight="1">
      <c r="A52" s="24" t="s">
        <v>11</v>
      </c>
      <c r="B52" s="30" t="s">
        <v>102</v>
      </c>
      <c r="C52" s="36">
        <f>102+102</f>
        <v>204</v>
      </c>
    </row>
    <row r="53" spans="1:3" ht="27.75" customHeight="1">
      <c r="A53" s="24" t="s">
        <v>12</v>
      </c>
      <c r="B53" s="30" t="s">
        <v>103</v>
      </c>
      <c r="C53" s="36">
        <v>605</v>
      </c>
    </row>
    <row r="54" spans="1:3" ht="27.75" customHeight="1">
      <c r="A54" s="24" t="s">
        <v>13</v>
      </c>
      <c r="B54" s="28" t="s">
        <v>104</v>
      </c>
      <c r="C54" s="36">
        <f>1405+2045</f>
        <v>3450</v>
      </c>
    </row>
    <row r="55" spans="1:3" ht="27.75" customHeight="1">
      <c r="A55" s="24" t="s">
        <v>14</v>
      </c>
      <c r="B55" s="28" t="s">
        <v>40</v>
      </c>
      <c r="C55" s="36">
        <v>3260</v>
      </c>
    </row>
    <row r="56" spans="1:3" ht="27.75" customHeight="1">
      <c r="A56" s="24" t="s">
        <v>15</v>
      </c>
      <c r="B56" s="28" t="s">
        <v>73</v>
      </c>
      <c r="C56" s="36">
        <v>550</v>
      </c>
    </row>
    <row r="57" spans="1:3" ht="27.75" customHeight="1">
      <c r="A57" s="24" t="s">
        <v>16</v>
      </c>
      <c r="B57" s="25" t="s">
        <v>30</v>
      </c>
      <c r="C57" s="26">
        <f>C51-C52-C53-C54-C55-C56</f>
        <v>183.10000000000036</v>
      </c>
    </row>
    <row r="58" spans="1:3" ht="36.75" customHeight="1">
      <c r="A58" s="4">
        <v>4</v>
      </c>
      <c r="B58" s="1" t="s">
        <v>59</v>
      </c>
      <c r="C58" s="27">
        <f>C49+C50-C51</f>
        <v>13104.9</v>
      </c>
    </row>
    <row r="59" spans="1:3" ht="15">
      <c r="A59" s="14"/>
      <c r="B59" s="17"/>
      <c r="C59" s="15"/>
    </row>
    <row r="60" spans="1:3" ht="15">
      <c r="A60" s="14"/>
      <c r="B60" s="18"/>
      <c r="C60" s="19"/>
    </row>
    <row r="70" spans="2:3" ht="15">
      <c r="B70" s="9" t="s">
        <v>38</v>
      </c>
      <c r="C70" s="7" t="s">
        <v>37</v>
      </c>
    </row>
    <row r="71" spans="2:3" ht="15">
      <c r="B71" s="9"/>
      <c r="C71" s="7"/>
    </row>
    <row r="72" spans="2:3" ht="15">
      <c r="B72" s="9"/>
      <c r="C72" s="7"/>
    </row>
    <row r="73" spans="2:3" ht="15">
      <c r="B73" s="9"/>
      <c r="C73" s="7"/>
    </row>
    <row r="74" spans="2:3" ht="15">
      <c r="B74" s="9"/>
      <c r="C74" s="7"/>
    </row>
    <row r="75" spans="2:3" ht="15">
      <c r="B75" s="9"/>
      <c r="C75" s="7"/>
    </row>
    <row r="76" spans="2:3" ht="15">
      <c r="B76" s="9"/>
      <c r="C76" s="7"/>
    </row>
    <row r="77" spans="2:3" ht="15">
      <c r="B77" s="9"/>
      <c r="C77" s="7"/>
    </row>
    <row r="78" spans="2:3" ht="15">
      <c r="B78" s="9"/>
      <c r="C78" s="7"/>
    </row>
    <row r="79" spans="2:3" ht="15">
      <c r="B79" s="9" t="s">
        <v>31</v>
      </c>
      <c r="C79" s="7" t="s">
        <v>32</v>
      </c>
    </row>
    <row r="80" spans="2:3" ht="15">
      <c r="B80" s="32" t="s">
        <v>33</v>
      </c>
      <c r="C80" s="33" t="s">
        <v>34</v>
      </c>
    </row>
  </sheetData>
  <sheetProtection/>
  <mergeCells count="7">
    <mergeCell ref="A46:C46"/>
    <mergeCell ref="A1:C1"/>
    <mergeCell ref="A2:C2"/>
    <mergeCell ref="A3:C3"/>
    <mergeCell ref="A43:C43"/>
    <mergeCell ref="A44:C44"/>
    <mergeCell ref="A45:C45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5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3.8515625" style="13" customWidth="1"/>
    <col min="2" max="2" width="82.421875" style="13" customWidth="1"/>
    <col min="3" max="3" width="19.00390625" style="13" customWidth="1"/>
    <col min="4" max="16384" width="9.140625" style="13" customWidth="1"/>
  </cols>
  <sheetData>
    <row r="1" spans="1:3" ht="16.5" customHeight="1">
      <c r="A1" s="39" t="s">
        <v>7</v>
      </c>
      <c r="B1" s="39"/>
      <c r="C1" s="39"/>
    </row>
    <row r="2" spans="1:3" ht="16.5" customHeight="1">
      <c r="A2" s="38" t="s">
        <v>4</v>
      </c>
      <c r="B2" s="38"/>
      <c r="C2" s="38"/>
    </row>
    <row r="3" spans="1:3" ht="16.5" customHeight="1">
      <c r="A3" s="38" t="s">
        <v>50</v>
      </c>
      <c r="B3" s="38"/>
      <c r="C3" s="38"/>
    </row>
    <row r="4" ht="14.25" customHeight="1"/>
    <row r="5" spans="1:3" ht="36.75" customHeight="1">
      <c r="A5" s="2" t="s">
        <v>0</v>
      </c>
      <c r="B5" s="3" t="s">
        <v>2</v>
      </c>
      <c r="C5" s="2" t="s">
        <v>56</v>
      </c>
    </row>
    <row r="6" spans="1:3" ht="48" customHeight="1">
      <c r="A6" s="4">
        <v>1</v>
      </c>
      <c r="B6" s="16" t="s">
        <v>6</v>
      </c>
      <c r="C6" s="6">
        <v>10759.32</v>
      </c>
    </row>
    <row r="7" spans="1:3" ht="32.25" customHeight="1">
      <c r="A7" s="4">
        <v>2</v>
      </c>
      <c r="B7" s="16" t="s">
        <v>5</v>
      </c>
      <c r="C7" s="6">
        <v>4910.66</v>
      </c>
    </row>
    <row r="8" spans="1:3" ht="45.75" customHeight="1">
      <c r="A8" s="4">
        <v>3</v>
      </c>
      <c r="B8" s="16" t="s">
        <v>60</v>
      </c>
      <c r="C8" s="6">
        <v>4855.49</v>
      </c>
    </row>
    <row r="9" spans="1:3" ht="29.25" customHeight="1">
      <c r="A9" s="4">
        <v>4</v>
      </c>
      <c r="B9" s="16" t="s">
        <v>61</v>
      </c>
      <c r="C9" s="6">
        <v>772.46</v>
      </c>
    </row>
    <row r="10" spans="1:3" ht="29.25" customHeight="1">
      <c r="A10" s="4">
        <v>5</v>
      </c>
      <c r="B10" s="21" t="s">
        <v>1</v>
      </c>
      <c r="C10" s="6">
        <v>9986.86</v>
      </c>
    </row>
    <row r="11" spans="1:3" ht="29.25" customHeight="1">
      <c r="A11" s="4">
        <v>6</v>
      </c>
      <c r="B11" s="21" t="s">
        <v>62</v>
      </c>
      <c r="C11" s="6">
        <v>772.46</v>
      </c>
    </row>
    <row r="12" spans="1:3" ht="29.25" customHeight="1">
      <c r="A12" s="4">
        <v>7</v>
      </c>
      <c r="B12" s="16" t="s">
        <v>63</v>
      </c>
      <c r="C12" s="6">
        <v>2703.62</v>
      </c>
    </row>
    <row r="13" spans="1:3" ht="29.25" customHeight="1">
      <c r="A13" s="4">
        <v>8</v>
      </c>
      <c r="B13" s="16" t="s">
        <v>64</v>
      </c>
      <c r="C13" s="6">
        <v>8276.4</v>
      </c>
    </row>
    <row r="14" spans="1:3" ht="29.25" customHeight="1">
      <c r="A14" s="4">
        <v>9</v>
      </c>
      <c r="B14" s="21" t="s">
        <v>29</v>
      </c>
      <c r="C14" s="6">
        <v>1158.7</v>
      </c>
    </row>
    <row r="15" spans="1:3" ht="29.25" customHeight="1">
      <c r="A15" s="4">
        <v>10</v>
      </c>
      <c r="B15" s="16" t="s">
        <v>41</v>
      </c>
      <c r="C15" s="6">
        <v>1931.16</v>
      </c>
    </row>
    <row r="16" spans="1:3" ht="29.25" customHeight="1">
      <c r="A16" s="4">
        <v>11</v>
      </c>
      <c r="B16" s="21" t="s">
        <v>28</v>
      </c>
      <c r="C16" s="6">
        <v>14235.41</v>
      </c>
    </row>
    <row r="17" spans="1:3" ht="29.25" customHeight="1">
      <c r="A17" s="4"/>
      <c r="B17" s="1" t="s">
        <v>54</v>
      </c>
      <c r="C17" s="5">
        <f>SUM(C6:C16)</f>
        <v>60362.54000000001</v>
      </c>
    </row>
    <row r="18" spans="1:3" ht="29.25" customHeight="1">
      <c r="A18" s="10"/>
      <c r="B18" s="11" t="s">
        <v>55</v>
      </c>
      <c r="C18" s="12">
        <v>60362.54</v>
      </c>
    </row>
    <row r="19" spans="1:5" ht="29.25" customHeight="1">
      <c r="A19" s="4"/>
      <c r="B19" s="1" t="s">
        <v>3</v>
      </c>
      <c r="C19" s="5">
        <f>C18-C17</f>
        <v>0</v>
      </c>
      <c r="D19" s="22"/>
      <c r="E19" s="22"/>
    </row>
    <row r="20" spans="1:3" ht="16.5" customHeight="1">
      <c r="A20" s="8"/>
      <c r="B20" s="9"/>
      <c r="C20" s="7"/>
    </row>
    <row r="21" spans="1:3" ht="16.5" customHeight="1">
      <c r="A21" s="8"/>
      <c r="B21" s="9"/>
      <c r="C21" s="7"/>
    </row>
    <row r="22" spans="1:3" ht="16.5" customHeight="1">
      <c r="A22" s="8"/>
      <c r="B22" s="9"/>
      <c r="C22" s="7"/>
    </row>
    <row r="23" spans="1:3" ht="16.5" customHeight="1">
      <c r="A23" s="8"/>
      <c r="B23" s="9"/>
      <c r="C23" s="7"/>
    </row>
    <row r="24" spans="1:3" ht="16.5" customHeight="1">
      <c r="A24" s="8"/>
      <c r="B24" s="9"/>
      <c r="C24" s="7"/>
    </row>
    <row r="25" spans="1:3" ht="16.5" customHeight="1">
      <c r="A25" s="8"/>
      <c r="B25" s="9"/>
      <c r="C25" s="7"/>
    </row>
    <row r="26" spans="1:3" ht="16.5" customHeight="1">
      <c r="A26" s="8"/>
      <c r="B26" s="9"/>
      <c r="C26" s="7"/>
    </row>
    <row r="27" spans="1:3" ht="16.5" customHeight="1">
      <c r="A27" s="8"/>
      <c r="B27" s="9"/>
      <c r="C27" s="7"/>
    </row>
    <row r="28" spans="1:3" ht="16.5" customHeight="1">
      <c r="A28" s="8"/>
      <c r="B28" s="9"/>
      <c r="C28" s="7"/>
    </row>
    <row r="29" spans="1:3" ht="16.5" customHeight="1">
      <c r="A29" s="8"/>
      <c r="B29" s="9"/>
      <c r="C29" s="7"/>
    </row>
    <row r="30" spans="1:3" ht="16.5" customHeight="1">
      <c r="A30" s="8"/>
      <c r="B30" s="9"/>
      <c r="C30" s="7"/>
    </row>
    <row r="31" spans="1:3" ht="16.5" customHeight="1">
      <c r="A31" s="8"/>
      <c r="B31" s="9"/>
      <c r="C31" s="7"/>
    </row>
    <row r="32" spans="1:3" ht="16.5" customHeight="1">
      <c r="A32" s="8"/>
      <c r="B32" s="9" t="s">
        <v>38</v>
      </c>
      <c r="C32" s="7" t="s">
        <v>37</v>
      </c>
    </row>
    <row r="33" spans="1:3" ht="16.5" customHeight="1">
      <c r="A33" s="8"/>
      <c r="B33" s="9"/>
      <c r="C33" s="7"/>
    </row>
    <row r="34" spans="1:3" ht="16.5" customHeight="1">
      <c r="A34" s="8"/>
      <c r="B34" s="9"/>
      <c r="C34" s="7"/>
    </row>
    <row r="35" spans="1:3" ht="16.5" customHeight="1">
      <c r="A35" s="8"/>
      <c r="B35" s="9"/>
      <c r="C35" s="7"/>
    </row>
    <row r="36" spans="1:3" ht="16.5" customHeight="1">
      <c r="A36" s="8"/>
      <c r="B36" s="9"/>
      <c r="C36" s="7"/>
    </row>
    <row r="37" spans="1:3" ht="16.5" customHeight="1">
      <c r="A37" s="8"/>
      <c r="B37" s="9"/>
      <c r="C37" s="7"/>
    </row>
    <row r="38" spans="1:3" ht="16.5" customHeight="1">
      <c r="A38" s="8"/>
      <c r="B38" s="9"/>
      <c r="C38" s="7"/>
    </row>
    <row r="39" spans="1:3" ht="16.5" customHeight="1">
      <c r="A39" s="8"/>
      <c r="B39" s="9" t="s">
        <v>31</v>
      </c>
      <c r="C39" s="7" t="s">
        <v>32</v>
      </c>
    </row>
    <row r="40" spans="1:3" ht="16.5" customHeight="1">
      <c r="A40" s="8"/>
      <c r="B40" s="32" t="s">
        <v>33</v>
      </c>
      <c r="C40" s="33" t="s">
        <v>34</v>
      </c>
    </row>
    <row r="41" spans="1:3" ht="16.5" customHeight="1">
      <c r="A41" s="8"/>
      <c r="B41" s="9"/>
      <c r="C41" s="7"/>
    </row>
    <row r="42" spans="1:3" ht="16.5" customHeight="1">
      <c r="A42" s="39" t="s">
        <v>7</v>
      </c>
      <c r="B42" s="39"/>
      <c r="C42" s="39"/>
    </row>
    <row r="43" spans="1:3" ht="16.5" customHeight="1">
      <c r="A43" s="38" t="s">
        <v>8</v>
      </c>
      <c r="B43" s="38"/>
      <c r="C43" s="38"/>
    </row>
    <row r="44" spans="1:3" ht="16.5" customHeight="1">
      <c r="A44" s="38" t="s">
        <v>9</v>
      </c>
      <c r="B44" s="38"/>
      <c r="C44" s="38"/>
    </row>
    <row r="45" spans="1:3" ht="16.5" customHeight="1">
      <c r="A45" s="38" t="s">
        <v>51</v>
      </c>
      <c r="B45" s="38"/>
      <c r="C45" s="38"/>
    </row>
    <row r="46" spans="1:3" ht="17.25" customHeight="1">
      <c r="A46" s="31"/>
      <c r="B46" s="31"/>
      <c r="C46" s="31"/>
    </row>
    <row r="47" spans="1:3" ht="38.25" customHeight="1">
      <c r="A47" s="2" t="s">
        <v>0</v>
      </c>
      <c r="B47" s="3" t="s">
        <v>10</v>
      </c>
      <c r="C47" s="2" t="s">
        <v>56</v>
      </c>
    </row>
    <row r="48" spans="1:3" ht="37.5" customHeight="1">
      <c r="A48" s="4">
        <v>1</v>
      </c>
      <c r="B48" s="1" t="s">
        <v>39</v>
      </c>
      <c r="C48" s="5">
        <v>11910.949999999999</v>
      </c>
    </row>
    <row r="49" spans="1:3" ht="36" customHeight="1">
      <c r="A49" s="4">
        <v>2</v>
      </c>
      <c r="B49" s="1" t="s">
        <v>57</v>
      </c>
      <c r="C49" s="5">
        <v>33105.6</v>
      </c>
    </row>
    <row r="50" spans="1:3" ht="28.5" customHeight="1">
      <c r="A50" s="4">
        <v>3</v>
      </c>
      <c r="B50" s="1" t="s">
        <v>58</v>
      </c>
      <c r="C50" s="5">
        <v>20238</v>
      </c>
    </row>
    <row r="51" spans="1:3" ht="28.5" customHeight="1">
      <c r="A51" s="24" t="s">
        <v>11</v>
      </c>
      <c r="B51" s="28" t="s">
        <v>97</v>
      </c>
      <c r="C51" s="37">
        <f>500+2000+600+550</f>
        <v>3650</v>
      </c>
    </row>
    <row r="52" spans="1:3" ht="28.5" customHeight="1">
      <c r="A52" s="24" t="s">
        <v>12</v>
      </c>
      <c r="B52" s="28" t="s">
        <v>105</v>
      </c>
      <c r="C52" s="37">
        <v>968</v>
      </c>
    </row>
    <row r="53" spans="1:3" ht="28.5" customHeight="1">
      <c r="A53" s="24" t="s">
        <v>13</v>
      </c>
      <c r="B53" s="28" t="s">
        <v>106</v>
      </c>
      <c r="C53" s="37">
        <v>748</v>
      </c>
    </row>
    <row r="54" spans="1:3" ht="28.5" customHeight="1">
      <c r="A54" s="24" t="s">
        <v>14</v>
      </c>
      <c r="B54" s="28" t="s">
        <v>107</v>
      </c>
      <c r="C54" s="37">
        <v>14872</v>
      </c>
    </row>
    <row r="55" spans="1:3" ht="28.5" customHeight="1">
      <c r="A55" s="24" t="s">
        <v>15</v>
      </c>
      <c r="B55" s="29" t="s">
        <v>17</v>
      </c>
      <c r="C55" s="26">
        <f>C50-C51-C52-C53-C54</f>
        <v>0</v>
      </c>
    </row>
    <row r="56" spans="1:3" ht="33" customHeight="1">
      <c r="A56" s="4">
        <v>4</v>
      </c>
      <c r="B56" s="1" t="s">
        <v>59</v>
      </c>
      <c r="C56" s="27">
        <f>C48+C49-C50</f>
        <v>24778.549999999996</v>
      </c>
    </row>
    <row r="57" spans="1:3" ht="15">
      <c r="A57" s="14"/>
      <c r="B57" s="17"/>
      <c r="C57" s="15"/>
    </row>
    <row r="58" spans="1:3" ht="15">
      <c r="A58" s="14"/>
      <c r="B58" s="18"/>
      <c r="C58" s="19"/>
    </row>
    <row r="67" spans="2:3" ht="15">
      <c r="B67" s="9" t="s">
        <v>38</v>
      </c>
      <c r="C67" s="7" t="s">
        <v>37</v>
      </c>
    </row>
    <row r="68" spans="2:3" ht="15">
      <c r="B68" s="9"/>
      <c r="C68" s="7"/>
    </row>
    <row r="69" spans="2:3" ht="15">
      <c r="B69" s="9"/>
      <c r="C69" s="7"/>
    </row>
    <row r="70" spans="2:3" ht="15">
      <c r="B70" s="9"/>
      <c r="C70" s="7"/>
    </row>
    <row r="71" spans="2:3" ht="15">
      <c r="B71" s="9"/>
      <c r="C71" s="7"/>
    </row>
    <row r="72" spans="2:3" ht="15">
      <c r="B72" s="9"/>
      <c r="C72" s="7"/>
    </row>
    <row r="73" spans="2:3" ht="15">
      <c r="B73" s="9"/>
      <c r="C73" s="7"/>
    </row>
    <row r="74" spans="2:3" ht="15">
      <c r="B74" s="9" t="s">
        <v>31</v>
      </c>
      <c r="C74" s="7" t="s">
        <v>32</v>
      </c>
    </row>
    <row r="75" spans="2:3" ht="15">
      <c r="B75" s="32" t="s">
        <v>33</v>
      </c>
      <c r="C75" s="33" t="s">
        <v>34</v>
      </c>
    </row>
  </sheetData>
  <sheetProtection/>
  <mergeCells count="7">
    <mergeCell ref="A45:C45"/>
    <mergeCell ref="A1:C1"/>
    <mergeCell ref="A2:C2"/>
    <mergeCell ref="A3:C3"/>
    <mergeCell ref="A42:C42"/>
    <mergeCell ref="A43:C43"/>
    <mergeCell ref="A44:C44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6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4.421875" style="13" customWidth="1"/>
    <col min="2" max="2" width="81.7109375" style="13" customWidth="1"/>
    <col min="3" max="3" width="18.57421875" style="13" customWidth="1"/>
    <col min="4" max="16384" width="9.140625" style="13" customWidth="1"/>
  </cols>
  <sheetData>
    <row r="1" spans="1:3" ht="16.5" customHeight="1">
      <c r="A1" s="39" t="s">
        <v>35</v>
      </c>
      <c r="B1" s="39"/>
      <c r="C1" s="39"/>
    </row>
    <row r="2" spans="1:3" ht="16.5" customHeight="1">
      <c r="A2" s="38" t="s">
        <v>4</v>
      </c>
      <c r="B2" s="38"/>
      <c r="C2" s="38"/>
    </row>
    <row r="3" spans="1:3" ht="16.5" customHeight="1">
      <c r="A3" s="38" t="s">
        <v>52</v>
      </c>
      <c r="B3" s="38"/>
      <c r="C3" s="38"/>
    </row>
    <row r="4" ht="21" customHeight="1"/>
    <row r="5" spans="1:3" ht="29.25" customHeight="1">
      <c r="A5" s="2" t="s">
        <v>0</v>
      </c>
      <c r="B5" s="3" t="s">
        <v>2</v>
      </c>
      <c r="C5" s="2" t="s">
        <v>56</v>
      </c>
    </row>
    <row r="6" spans="1:3" ht="46.5" customHeight="1">
      <c r="A6" s="4">
        <v>1</v>
      </c>
      <c r="B6" s="16" t="s">
        <v>36</v>
      </c>
      <c r="C6" s="6">
        <v>170096.64</v>
      </c>
    </row>
    <row r="7" spans="1:3" ht="31.5" customHeight="1">
      <c r="A7" s="4">
        <v>2</v>
      </c>
      <c r="B7" s="16" t="s">
        <v>5</v>
      </c>
      <c r="C7" s="6">
        <v>61790.21</v>
      </c>
    </row>
    <row r="8" spans="1:3" ht="44.25" customHeight="1">
      <c r="A8" s="4">
        <v>3</v>
      </c>
      <c r="B8" s="16" t="s">
        <v>60</v>
      </c>
      <c r="C8" s="6">
        <v>61095.94</v>
      </c>
    </row>
    <row r="9" spans="1:3" ht="26.25" customHeight="1">
      <c r="A9" s="4">
        <v>4</v>
      </c>
      <c r="B9" s="21" t="s">
        <v>69</v>
      </c>
      <c r="C9" s="6">
        <v>9719.81</v>
      </c>
    </row>
    <row r="10" spans="1:3" ht="26.25" customHeight="1">
      <c r="A10" s="4">
        <v>5</v>
      </c>
      <c r="B10" s="21" t="s">
        <v>70</v>
      </c>
      <c r="C10" s="6">
        <v>10414.08</v>
      </c>
    </row>
    <row r="11" spans="1:3" ht="30" customHeight="1">
      <c r="A11" s="4">
        <v>6</v>
      </c>
      <c r="B11" s="16" t="s">
        <v>1</v>
      </c>
      <c r="C11" s="6">
        <v>125663.23</v>
      </c>
    </row>
    <row r="12" spans="1:3" ht="30" customHeight="1">
      <c r="A12" s="4">
        <v>7</v>
      </c>
      <c r="B12" s="16" t="s">
        <v>62</v>
      </c>
      <c r="C12" s="6">
        <v>9719.81</v>
      </c>
    </row>
    <row r="13" spans="1:3" ht="30" customHeight="1">
      <c r="A13" s="4">
        <v>8</v>
      </c>
      <c r="B13" s="16" t="s">
        <v>66</v>
      </c>
      <c r="C13" s="6">
        <v>34019.33</v>
      </c>
    </row>
    <row r="14" spans="1:3" ht="30" customHeight="1">
      <c r="A14" s="4">
        <v>9</v>
      </c>
      <c r="B14" s="16" t="s">
        <v>71</v>
      </c>
      <c r="C14" s="6">
        <v>139548.67</v>
      </c>
    </row>
    <row r="15" spans="1:3" ht="30" customHeight="1">
      <c r="A15" s="4">
        <v>10</v>
      </c>
      <c r="B15" s="16" t="s">
        <v>29</v>
      </c>
      <c r="C15" s="6">
        <v>14579.71</v>
      </c>
    </row>
    <row r="16" spans="1:3" ht="30" customHeight="1">
      <c r="A16" s="4">
        <v>11</v>
      </c>
      <c r="B16" s="16" t="s">
        <v>41</v>
      </c>
      <c r="C16" s="6">
        <v>24299.52</v>
      </c>
    </row>
    <row r="17" spans="1:3" ht="26.25" customHeight="1">
      <c r="A17" s="4">
        <v>12</v>
      </c>
      <c r="B17" s="21" t="s">
        <v>28</v>
      </c>
      <c r="C17" s="6">
        <f>179122.18+6248.45</f>
        <v>185370.63</v>
      </c>
    </row>
    <row r="18" spans="1:3" ht="26.25" customHeight="1">
      <c r="A18" s="4"/>
      <c r="B18" s="1" t="s">
        <v>54</v>
      </c>
      <c r="C18" s="5">
        <f>SUM(C6:C17)</f>
        <v>846317.5800000001</v>
      </c>
    </row>
    <row r="19" spans="1:3" ht="26.25" customHeight="1">
      <c r="A19" s="10"/>
      <c r="B19" s="11" t="s">
        <v>55</v>
      </c>
      <c r="C19" s="12">
        <v>846317.58</v>
      </c>
    </row>
    <row r="20" spans="1:5" ht="26.25" customHeight="1">
      <c r="A20" s="4"/>
      <c r="B20" s="1" t="s">
        <v>3</v>
      </c>
      <c r="C20" s="5">
        <f>C19-C18</f>
        <v>0</v>
      </c>
      <c r="D20" s="20"/>
      <c r="E20" s="20"/>
    </row>
    <row r="21" spans="1:3" ht="15" customHeight="1">
      <c r="A21" s="8"/>
      <c r="B21" s="9"/>
      <c r="C21" s="7"/>
    </row>
    <row r="22" spans="1:3" ht="15" customHeight="1">
      <c r="A22" s="8"/>
      <c r="B22" s="9"/>
      <c r="C22" s="7"/>
    </row>
    <row r="23" spans="1:3" ht="15" customHeight="1">
      <c r="A23" s="8"/>
      <c r="B23" s="9"/>
      <c r="C23" s="7"/>
    </row>
    <row r="24" spans="1:3" ht="15" customHeight="1">
      <c r="A24" s="8"/>
      <c r="B24" s="9"/>
      <c r="C24" s="7"/>
    </row>
    <row r="25" spans="1:3" ht="15" customHeight="1">
      <c r="A25" s="8"/>
      <c r="B25" s="9"/>
      <c r="C25" s="7"/>
    </row>
    <row r="26" spans="1:3" ht="15" customHeight="1">
      <c r="A26" s="8"/>
      <c r="B26" s="9"/>
      <c r="C26" s="7"/>
    </row>
    <row r="27" spans="1:3" ht="15" customHeight="1">
      <c r="A27" s="8"/>
      <c r="B27" s="9"/>
      <c r="C27" s="7"/>
    </row>
    <row r="28" spans="1:3" ht="15" customHeight="1">
      <c r="A28" s="8"/>
      <c r="B28" s="9"/>
      <c r="C28" s="7"/>
    </row>
    <row r="29" spans="1:3" ht="15" customHeight="1">
      <c r="A29" s="8"/>
      <c r="B29" s="9"/>
      <c r="C29" s="7"/>
    </row>
    <row r="30" spans="1:3" ht="15" customHeight="1">
      <c r="A30" s="8"/>
      <c r="B30" s="9" t="s">
        <v>38</v>
      </c>
      <c r="C30" s="7" t="s">
        <v>37</v>
      </c>
    </row>
    <row r="31" spans="1:3" ht="15" customHeight="1">
      <c r="A31" s="8"/>
      <c r="B31" s="9"/>
      <c r="C31" s="7"/>
    </row>
    <row r="32" spans="1:3" ht="15" customHeight="1">
      <c r="A32" s="8"/>
      <c r="B32" s="9"/>
      <c r="C32" s="7"/>
    </row>
    <row r="33" spans="1:3" ht="15" customHeight="1">
      <c r="A33" s="8"/>
      <c r="B33" s="9"/>
      <c r="C33" s="7"/>
    </row>
    <row r="34" spans="1:3" ht="15" customHeight="1">
      <c r="A34" s="8"/>
      <c r="B34" s="9"/>
      <c r="C34" s="7"/>
    </row>
    <row r="35" spans="1:3" ht="15" customHeight="1">
      <c r="A35" s="8"/>
      <c r="B35" s="9"/>
      <c r="C35" s="7"/>
    </row>
    <row r="36" spans="1:3" ht="15" customHeight="1">
      <c r="A36" s="8"/>
      <c r="B36" s="9"/>
      <c r="C36" s="7"/>
    </row>
    <row r="37" spans="1:3" ht="15" customHeight="1">
      <c r="A37" s="8"/>
      <c r="B37" s="9" t="s">
        <v>31</v>
      </c>
      <c r="C37" s="7" t="s">
        <v>32</v>
      </c>
    </row>
    <row r="38" spans="1:3" ht="15" customHeight="1">
      <c r="A38" s="8"/>
      <c r="B38" s="32" t="s">
        <v>33</v>
      </c>
      <c r="C38" s="33" t="s">
        <v>34</v>
      </c>
    </row>
    <row r="39" spans="1:3" ht="15" customHeight="1">
      <c r="A39" s="8"/>
      <c r="B39" s="9"/>
      <c r="C39" s="7"/>
    </row>
    <row r="40" spans="1:3" ht="15" customHeight="1">
      <c r="A40" s="8"/>
      <c r="B40" s="9"/>
      <c r="C40" s="7"/>
    </row>
    <row r="41" spans="1:3" ht="15" customHeight="1">
      <c r="A41" s="8"/>
      <c r="B41" s="9"/>
      <c r="C41" s="7"/>
    </row>
    <row r="42" spans="1:3" ht="15" customHeight="1">
      <c r="A42" s="8"/>
      <c r="B42" s="9"/>
      <c r="C42" s="7"/>
    </row>
    <row r="43" spans="1:3" ht="15" customHeight="1">
      <c r="A43" s="8"/>
      <c r="B43" s="9"/>
      <c r="C43" s="7"/>
    </row>
    <row r="44" spans="1:3" ht="18" customHeight="1">
      <c r="A44" s="39" t="s">
        <v>7</v>
      </c>
      <c r="B44" s="39"/>
      <c r="C44" s="39"/>
    </row>
    <row r="45" spans="1:3" ht="18" customHeight="1">
      <c r="A45" s="38" t="s">
        <v>8</v>
      </c>
      <c r="B45" s="38"/>
      <c r="C45" s="38"/>
    </row>
    <row r="46" spans="1:3" ht="18" customHeight="1">
      <c r="A46" s="38" t="s">
        <v>9</v>
      </c>
      <c r="B46" s="38"/>
      <c r="C46" s="38"/>
    </row>
    <row r="47" spans="1:3" ht="18" customHeight="1">
      <c r="A47" s="38" t="s">
        <v>53</v>
      </c>
      <c r="B47" s="38"/>
      <c r="C47" s="38"/>
    </row>
    <row r="48" spans="1:3" ht="15.75" customHeight="1">
      <c r="A48" s="31"/>
      <c r="B48" s="31"/>
      <c r="C48" s="31"/>
    </row>
    <row r="49" spans="1:3" ht="26.25" customHeight="1">
      <c r="A49" s="2" t="s">
        <v>0</v>
      </c>
      <c r="B49" s="3" t="s">
        <v>10</v>
      </c>
      <c r="C49" s="2" t="s">
        <v>56</v>
      </c>
    </row>
    <row r="50" spans="1:3" ht="27" customHeight="1">
      <c r="A50" s="4">
        <v>1</v>
      </c>
      <c r="B50" s="1" t="s">
        <v>39</v>
      </c>
      <c r="C50" s="5">
        <v>55040.909999999974</v>
      </c>
    </row>
    <row r="51" spans="1:3" ht="26.25" customHeight="1">
      <c r="A51" s="4">
        <v>2</v>
      </c>
      <c r="B51" s="1" t="s">
        <v>57</v>
      </c>
      <c r="C51" s="5">
        <v>485990.4</v>
      </c>
    </row>
    <row r="52" spans="1:3" ht="18" customHeight="1">
      <c r="A52" s="4">
        <v>3</v>
      </c>
      <c r="B52" s="1" t="s">
        <v>58</v>
      </c>
      <c r="C52" s="5">
        <v>515633.21</v>
      </c>
    </row>
    <row r="53" spans="1:3" ht="15">
      <c r="A53" s="24" t="s">
        <v>11</v>
      </c>
      <c r="B53" s="28" t="s">
        <v>108</v>
      </c>
      <c r="C53" s="36">
        <v>6000</v>
      </c>
    </row>
    <row r="54" spans="1:3" ht="15">
      <c r="A54" s="24" t="s">
        <v>12</v>
      </c>
      <c r="B54" s="30" t="s">
        <v>109</v>
      </c>
      <c r="C54" s="36">
        <v>720</v>
      </c>
    </row>
    <row r="55" spans="1:3" ht="15">
      <c r="A55" s="24" t="s">
        <v>13</v>
      </c>
      <c r="B55" s="28" t="s">
        <v>110</v>
      </c>
      <c r="C55" s="36">
        <v>64742</v>
      </c>
    </row>
    <row r="56" spans="1:3" ht="15">
      <c r="A56" s="24" t="s">
        <v>14</v>
      </c>
      <c r="B56" s="28" t="s">
        <v>111</v>
      </c>
      <c r="C56" s="36">
        <v>4542</v>
      </c>
    </row>
    <row r="57" spans="1:3" ht="15">
      <c r="A57" s="24" t="s">
        <v>15</v>
      </c>
      <c r="B57" s="30" t="s">
        <v>112</v>
      </c>
      <c r="C57" s="36">
        <v>10443</v>
      </c>
    </row>
    <row r="58" spans="1:3" ht="15">
      <c r="A58" s="24" t="s">
        <v>16</v>
      </c>
      <c r="B58" s="28" t="s">
        <v>113</v>
      </c>
      <c r="C58" s="36">
        <v>14384</v>
      </c>
    </row>
    <row r="59" spans="1:3" ht="15">
      <c r="A59" s="24" t="s">
        <v>18</v>
      </c>
      <c r="B59" s="35" t="s">
        <v>114</v>
      </c>
      <c r="C59" s="36">
        <v>9202</v>
      </c>
    </row>
    <row r="60" spans="1:3" ht="25.5">
      <c r="A60" s="24" t="s">
        <v>19</v>
      </c>
      <c r="B60" s="35" t="s">
        <v>115</v>
      </c>
      <c r="C60" s="36">
        <v>5904</v>
      </c>
    </row>
    <row r="61" spans="1:3" ht="15">
      <c r="A61" s="24" t="s">
        <v>20</v>
      </c>
      <c r="B61" s="35" t="s">
        <v>116</v>
      </c>
      <c r="C61" s="36">
        <v>3192</v>
      </c>
    </row>
    <row r="62" spans="1:3" ht="15">
      <c r="A62" s="24" t="s">
        <v>21</v>
      </c>
      <c r="B62" s="35" t="s">
        <v>117</v>
      </c>
      <c r="C62" s="36">
        <v>471</v>
      </c>
    </row>
    <row r="63" spans="1:3" ht="25.5">
      <c r="A63" s="24" t="s">
        <v>22</v>
      </c>
      <c r="B63" s="35" t="s">
        <v>118</v>
      </c>
      <c r="C63" s="36">
        <v>64229</v>
      </c>
    </row>
    <row r="64" spans="1:3" ht="15">
      <c r="A64" s="24" t="s">
        <v>23</v>
      </c>
      <c r="B64" s="35" t="s">
        <v>119</v>
      </c>
      <c r="C64" s="36">
        <v>7145</v>
      </c>
    </row>
    <row r="65" spans="1:3" ht="15">
      <c r="A65" s="24" t="s">
        <v>24</v>
      </c>
      <c r="B65" s="35" t="s">
        <v>120</v>
      </c>
      <c r="C65" s="36">
        <v>2570</v>
      </c>
    </row>
    <row r="66" spans="1:3" ht="15">
      <c r="A66" s="24" t="s">
        <v>25</v>
      </c>
      <c r="B66" s="35" t="s">
        <v>137</v>
      </c>
      <c r="C66" s="36">
        <f>1335.6+1335.6+1335.6+523.2</f>
        <v>4530</v>
      </c>
    </row>
    <row r="67" spans="1:3" ht="15">
      <c r="A67" s="24" t="s">
        <v>26</v>
      </c>
      <c r="B67" s="35" t="s">
        <v>121</v>
      </c>
      <c r="C67" s="36">
        <v>3960</v>
      </c>
    </row>
    <row r="68" spans="1:3" ht="25.5">
      <c r="A68" s="24" t="s">
        <v>27</v>
      </c>
      <c r="B68" s="35" t="s">
        <v>122</v>
      </c>
      <c r="C68" s="36">
        <v>14619</v>
      </c>
    </row>
    <row r="69" spans="1:3" ht="15">
      <c r="A69" s="24" t="s">
        <v>99</v>
      </c>
      <c r="B69" s="35" t="s">
        <v>123</v>
      </c>
      <c r="C69" s="36">
        <v>100344</v>
      </c>
    </row>
    <row r="70" spans="1:3" ht="25.5">
      <c r="A70" s="24" t="s">
        <v>100</v>
      </c>
      <c r="B70" s="35" t="s">
        <v>124</v>
      </c>
      <c r="C70" s="36">
        <v>99630</v>
      </c>
    </row>
    <row r="71" spans="1:3" ht="15">
      <c r="A71" s="24" t="s">
        <v>139</v>
      </c>
      <c r="B71" s="35" t="s">
        <v>125</v>
      </c>
      <c r="C71" s="36">
        <v>1724</v>
      </c>
    </row>
    <row r="72" spans="1:3" ht="15">
      <c r="A72" s="24" t="s">
        <v>140</v>
      </c>
      <c r="B72" s="35" t="s">
        <v>126</v>
      </c>
      <c r="C72" s="36">
        <v>19640</v>
      </c>
    </row>
    <row r="73" spans="1:3" ht="15">
      <c r="A73" s="24" t="s">
        <v>141</v>
      </c>
      <c r="B73" s="35" t="s">
        <v>127</v>
      </c>
      <c r="C73" s="36">
        <v>250</v>
      </c>
    </row>
    <row r="74" spans="1:3" ht="15">
      <c r="A74" s="24" t="s">
        <v>142</v>
      </c>
      <c r="B74" s="35" t="s">
        <v>128</v>
      </c>
      <c r="C74" s="36">
        <v>6576</v>
      </c>
    </row>
    <row r="75" spans="1:3" ht="15">
      <c r="A75" s="24" t="s">
        <v>143</v>
      </c>
      <c r="B75" s="35" t="s">
        <v>129</v>
      </c>
      <c r="C75" s="36">
        <v>13810</v>
      </c>
    </row>
    <row r="76" spans="1:3" ht="15">
      <c r="A76" s="24" t="s">
        <v>144</v>
      </c>
      <c r="B76" s="35" t="s">
        <v>130</v>
      </c>
      <c r="C76" s="36">
        <v>1575</v>
      </c>
    </row>
    <row r="77" spans="1:3" ht="25.5">
      <c r="A77" s="24" t="s">
        <v>145</v>
      </c>
      <c r="B77" s="35" t="s">
        <v>131</v>
      </c>
      <c r="C77" s="36">
        <v>21900</v>
      </c>
    </row>
    <row r="78" spans="1:3" ht="15">
      <c r="A78" s="24" t="s">
        <v>146</v>
      </c>
      <c r="B78" s="35" t="s">
        <v>132</v>
      </c>
      <c r="C78" s="36">
        <v>13775</v>
      </c>
    </row>
    <row r="79" spans="1:3" ht="15">
      <c r="A79" s="24" t="s">
        <v>147</v>
      </c>
      <c r="B79" s="35" t="s">
        <v>133</v>
      </c>
      <c r="C79" s="36">
        <v>6650</v>
      </c>
    </row>
    <row r="80" spans="1:3" ht="15">
      <c r="A80" s="24" t="s">
        <v>148</v>
      </c>
      <c r="B80" s="35" t="s">
        <v>138</v>
      </c>
      <c r="C80" s="36">
        <f>1558.2+1446.9</f>
        <v>3005.1000000000004</v>
      </c>
    </row>
    <row r="81" spans="1:3" ht="15">
      <c r="A81" s="24" t="s">
        <v>149</v>
      </c>
      <c r="B81" s="35" t="s">
        <v>134</v>
      </c>
      <c r="C81" s="36">
        <v>4440</v>
      </c>
    </row>
    <row r="82" spans="1:3" ht="15">
      <c r="A82" s="24" t="s">
        <v>150</v>
      </c>
      <c r="B82" s="35" t="s">
        <v>135</v>
      </c>
      <c r="C82" s="36">
        <v>1065</v>
      </c>
    </row>
    <row r="83" spans="1:3" ht="15">
      <c r="A83" s="24" t="s">
        <v>151</v>
      </c>
      <c r="B83" s="35" t="s">
        <v>136</v>
      </c>
      <c r="C83" s="36">
        <v>3208</v>
      </c>
    </row>
    <row r="84" spans="1:3" ht="16.5" customHeight="1">
      <c r="A84" s="24" t="s">
        <v>152</v>
      </c>
      <c r="B84" s="25" t="s">
        <v>17</v>
      </c>
      <c r="C84" s="26">
        <f>C52-C53-C54-C55-C56-C57-C58-C59-C60-C61-C62-C63-C64-C65-C66-C67-C68-C69-C70-C71-C72-C73-C74-C75-C76-C77-C78-C79-C80-C81-C82-C83</f>
        <v>1388.1100000000206</v>
      </c>
    </row>
    <row r="85" spans="1:3" ht="27.75" customHeight="1">
      <c r="A85" s="4">
        <v>4</v>
      </c>
      <c r="B85" s="1" t="s">
        <v>59</v>
      </c>
      <c r="C85" s="27">
        <f>C50+C51-C52</f>
        <v>25398.100000000035</v>
      </c>
    </row>
    <row r="86" spans="1:3" ht="15">
      <c r="A86" s="14"/>
      <c r="B86" s="17"/>
      <c r="C86" s="15"/>
    </row>
    <row r="87" spans="1:3" ht="15">
      <c r="A87" s="14"/>
      <c r="B87" s="18"/>
      <c r="C87" s="19"/>
    </row>
    <row r="88" spans="1:3" ht="15">
      <c r="A88" s="14"/>
      <c r="B88" s="18"/>
      <c r="C88" s="19"/>
    </row>
    <row r="89" spans="2:3" ht="15">
      <c r="B89" s="9" t="s">
        <v>38</v>
      </c>
      <c r="C89" s="7" t="s">
        <v>37</v>
      </c>
    </row>
    <row r="90" spans="2:3" ht="15">
      <c r="B90" s="9"/>
      <c r="C90" s="7"/>
    </row>
    <row r="91" spans="2:3" ht="15">
      <c r="B91" s="9"/>
      <c r="C91" s="7"/>
    </row>
    <row r="92" spans="2:3" ht="15">
      <c r="B92" s="9"/>
      <c r="C92" s="7"/>
    </row>
    <row r="93" spans="2:3" ht="15">
      <c r="B93" s="9"/>
      <c r="C93" s="7"/>
    </row>
    <row r="94" spans="2:3" ht="15">
      <c r="B94" s="9"/>
      <c r="C94" s="7"/>
    </row>
    <row r="95" spans="2:3" ht="15">
      <c r="B95" s="9" t="s">
        <v>31</v>
      </c>
      <c r="C95" s="7" t="s">
        <v>32</v>
      </c>
    </row>
    <row r="96" spans="2:3" ht="15">
      <c r="B96" s="32" t="s">
        <v>33</v>
      </c>
      <c r="C96" s="33" t="s">
        <v>34</v>
      </c>
    </row>
  </sheetData>
  <sheetProtection/>
  <mergeCells count="7">
    <mergeCell ref="A44:C44"/>
    <mergeCell ref="A45:C45"/>
    <mergeCell ref="A46:C46"/>
    <mergeCell ref="A47:C47"/>
    <mergeCell ref="A1:C1"/>
    <mergeCell ref="A2:C2"/>
    <mergeCell ref="A3:C3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2017-03-29T14:44:30Z</cp:lastPrinted>
  <dcterms:created xsi:type="dcterms:W3CDTF">1996-10-08T23:32:33Z</dcterms:created>
  <dcterms:modified xsi:type="dcterms:W3CDTF">2017-03-29T14:44:37Z</dcterms:modified>
  <cp:category/>
  <cp:version/>
  <cp:contentType/>
  <cp:contentStatus/>
</cp:coreProperties>
</file>