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6" activeTab="0"/>
  </bookViews>
  <sheets>
    <sheet name="Первомайская21" sheetId="1" r:id="rId1"/>
    <sheet name="Первомайская42" sheetId="2" r:id="rId2"/>
    <sheet name="Первомайская56-68" sheetId="3" r:id="rId3"/>
    <sheet name="Первомайская70" sheetId="4" r:id="rId4"/>
  </sheets>
  <definedNames>
    <definedName name="_xlnm.Print_Area" localSheetId="0">'Первомайская21'!$A$1:$C$86</definedName>
    <definedName name="_xlnm.Print_Area" localSheetId="1">'Первомайская42'!$A$1:$C$85</definedName>
    <definedName name="_xlnm.Print_Area" localSheetId="2">'Первомайская56-68'!$A$1:$C$84</definedName>
    <definedName name="_xlnm.Print_Area" localSheetId="3">'Первомайская70'!$A$1:$C$90</definedName>
  </definedNames>
  <calcPr fullCalcOnLoad="1"/>
</workbook>
</file>

<file path=xl/sharedStrings.xml><?xml version="1.0" encoding="utf-8"?>
<sst xmlns="http://schemas.openxmlformats.org/spreadsheetml/2006/main" count="313" uniqueCount="138">
  <si>
    <t>№ п/п</t>
  </si>
  <si>
    <t>Уборка придомовой территории</t>
  </si>
  <si>
    <t>Механизированная уборка дворовой территории в зимний период</t>
  </si>
  <si>
    <t>Наименование  услуги</t>
  </si>
  <si>
    <t xml:space="preserve">Отклонение </t>
  </si>
  <si>
    <t xml:space="preserve">работ, услуг по содержанию  общего имущества 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</si>
  <si>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</si>
  <si>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</si>
  <si>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</si>
  <si>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</si>
  <si>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</si>
  <si>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</si>
  <si>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</si>
  <si>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</si>
  <si>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</si>
  <si>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>3.5.</t>
  </si>
  <si>
    <t>3.6.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</si>
  <si>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</si>
  <si>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Прочие работы и услуги, в т.ч. ремонт, замена электро- и сантехнического оборудования в МОП</t>
  </si>
  <si>
    <t>3.7.</t>
  </si>
  <si>
    <t>3.8.</t>
  </si>
  <si>
    <t>3.9.</t>
  </si>
  <si>
    <t>3.10.</t>
  </si>
  <si>
    <t>3.11.</t>
  </si>
  <si>
    <t>3.12.</t>
  </si>
  <si>
    <t xml:space="preserve">Услуги по управлению многоквартирным домом </t>
  </si>
  <si>
    <t>Техническое обслуживание и содержание строительных конструкций и отдельных элементов многоквартирных домов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</si>
  <si>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</si>
  <si>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</si>
  <si>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</si>
  <si>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</si>
  <si>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</si>
  <si>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</si>
  <si>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</si>
  <si>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01.01.2016 г.</t>
  </si>
  <si>
    <t>в многоквартирном доме № 21 по ул.Первомайская на 2016 год.</t>
  </si>
  <si>
    <t>Сумма за 2016 год, руб.коп.</t>
  </si>
  <si>
    <t xml:space="preserve">в многоквартирном доме № 21 по ул.Первомайская на 2016 год </t>
  </si>
  <si>
    <t>в многоквартирном доме № 42 по ул.Первомайская на 2016 год.</t>
  </si>
  <si>
    <t xml:space="preserve">в многоквартирном доме № 42 по ул.Первомайская на 2016 год </t>
  </si>
  <si>
    <t>в многоквартирном доме № 56/68 по ул.Первомайская на 2016 год.</t>
  </si>
  <si>
    <t xml:space="preserve">в многоквартирном доме № 56/68 по ул.Первомайская на 2016 год </t>
  </si>
  <si>
    <t>в многоквартирном доме № 70 по ул.Первомайская на 2016 год.</t>
  </si>
  <si>
    <t xml:space="preserve">в многоквартирном доме № 70 по ул.Первомайская на 2016 год </t>
  </si>
  <si>
    <t>Итого расходы по содержанию общего имущества за 2016 год</t>
  </si>
  <si>
    <t>Итого начислено платы за 2016 год</t>
  </si>
  <si>
    <t>Начислено платы по статье "Текущий ремонт и прочие работы по заявкам собственников помещений МКД" за 2016 г.</t>
  </si>
  <si>
    <t>Выполнено работ, услуг за 2016 год, в т.ч. :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</si>
  <si>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</si>
  <si>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</si>
  <si>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</si>
  <si>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</si>
  <si>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 xml:space="preserve">Утилизация твердых коммунальных отходов </t>
  </si>
  <si>
    <t>Сбор и вывоз твердых коммунальных отходов  (с контейнерами или ящиками под ТКО)</t>
  </si>
  <si>
    <t xml:space="preserve">Техническое и аварийное обслуживание внутридомовых газовых сетей </t>
  </si>
  <si>
    <t>Утилизация твердых коммунальных отходов</t>
  </si>
  <si>
    <t>Сбор и вывоз твердых коммунальных отходов  в домах с мусоропроводами</t>
  </si>
  <si>
    <t>Техническое обслуживание приборов учета электроэнергии</t>
  </si>
  <si>
    <t>Техническое обслуживание приборов учета холодной воды</t>
  </si>
  <si>
    <t>Техническое обслуживание приборов учета тепловой энергии</t>
  </si>
  <si>
    <t>Сбор и вывоз твердых коммунальных отходов  (без мусоропроводов и контейнеров (ящиков под ТКО))</t>
  </si>
  <si>
    <t>Уборка снега и наледи с крыши (ООО "Высота")</t>
  </si>
  <si>
    <t>Ремонт слуховых окон - 3 шт. (ремонт оконных переплетов и обивка боковых стенок слуховых окон оцинкованной сталью)</t>
  </si>
  <si>
    <t>Монтаж-демонтаж общедомового прибора учета ХВС на поверку (ИП Чернов А.Ю.)</t>
  </si>
  <si>
    <t>Ремонт кровли</t>
  </si>
  <si>
    <t>Поверка общедомового прибора учета ХВС (ФБУ "Государственный региональный центр стандартизации, метрологии и испытаний в Кировской области")</t>
  </si>
  <si>
    <t>Замена запорной арматуры на стояках отопления</t>
  </si>
  <si>
    <t>Транспортировка общедомового прибора учета ХВС к месту поверки в г.Киров и обратно</t>
  </si>
  <si>
    <t>Замена запорной арматуры на стояках отопления в подвале п.1 (24 шт.)</t>
  </si>
  <si>
    <t>Плановая чистка пластинчатого теплообменника - 2 раза</t>
  </si>
  <si>
    <t>Уборка снега с козырьков</t>
  </si>
  <si>
    <t>Замена кранов на стояках ГВС в подвале (2 шт.)</t>
  </si>
  <si>
    <t>Замена стояка ГВС в кв.45</t>
  </si>
  <si>
    <t>Дератизация в МОП (ООО "ЧеК")</t>
  </si>
  <si>
    <t>Очистка и устранение завалов в вентиляционной системе кв.7 (ВДПО)</t>
  </si>
  <si>
    <t>Замена канализационного стояка в кв.80</t>
  </si>
  <si>
    <t>Дезинсекция в МОП (ООО "ЧеК")</t>
  </si>
  <si>
    <t>Замена стояка отопления в нежилом помещении (аптека)</t>
  </si>
  <si>
    <t>Ремонт вентиляционной системы кв.14 (стоимость материалов)</t>
  </si>
  <si>
    <t>Замена канализационных труб в кв.64 (стояк)</t>
  </si>
  <si>
    <t>Установка баков под ТБО в мусорокамеры 6 шт. (стоимость материалов)</t>
  </si>
  <si>
    <t>Уборка снега с козырьков над входом в подъезды - 2 раза</t>
  </si>
  <si>
    <t>Установка светильников светодиодных в МОП (10 шт.)</t>
  </si>
  <si>
    <t>Замена (7 шт.) и установка (6 шт.) запорной арматуры на стояках ГВС в подвале пп.4,5; ремонт канализации в подвале</t>
  </si>
  <si>
    <t>Замена приемных клапанов на стволе мусоропровода в п.2, 3 - 4 шт.</t>
  </si>
  <si>
    <t>Установка стендов информационных - 6 шт., почтовых ящиков в п.2,3</t>
  </si>
  <si>
    <t>Косметический ремонт п.2, 3</t>
  </si>
  <si>
    <t>3.13.</t>
  </si>
  <si>
    <t>3.14.</t>
  </si>
  <si>
    <t>3.15.</t>
  </si>
  <si>
    <t>3.16.</t>
  </si>
  <si>
    <t>3.17.</t>
  </si>
  <si>
    <t>Замена труб ГВС на выходе из бойлера в подвале; замена стояка ГВС в кв.60</t>
  </si>
  <si>
    <t>Частичный ремонт отмостки</t>
  </si>
  <si>
    <t>Установка прожектора светодиодного при входе в подъезд (стоимость материалов)</t>
  </si>
  <si>
    <t>Щебенение придомовой территории (щебень 4,25 т.) (стоимость материалов)</t>
  </si>
  <si>
    <t>Установка окон ПВХ в подъездах - 8 шт. (ООО "ПК "Окна Вашего Дома")</t>
  </si>
  <si>
    <t>Переврезка труб отопления в подвале</t>
  </si>
  <si>
    <t>Монтаж освещения при входе в подъезды</t>
  </si>
  <si>
    <t>Перевозка песка на придомовую территорию 5 т. (стоимость материалов)</t>
  </si>
  <si>
    <t>Установка оконных блоков ПВХ в МОП (ООО "ПК "Окна Вашего Дома")</t>
  </si>
  <si>
    <t>Ремонт крыши входа в подвал п.1</t>
  </si>
  <si>
    <t>Поверка общедомового прибора учета тепловой энергии (ИП Чернов А.Ю.)</t>
  </si>
  <si>
    <t>Установка стеклопакета в МОП (ИП Мещерякова И.Ю.)</t>
  </si>
  <si>
    <t>Замена стояка ГВС из подвала до кв.32</t>
  </si>
  <si>
    <t>Замена отсекающего крана в кв.50 (1 шт.)</t>
  </si>
  <si>
    <t>Изготовление и установка поручней в подъезды (8 шт.) (ИП Щелконогов В.А.)</t>
  </si>
  <si>
    <t>Уборка снега с козырьков пп.1,2,3,8</t>
  </si>
  <si>
    <t>Замена стояка ГВС в кв.37,39,41,43, в подвале по стояку кв.72; ремонт вентканала на чердаке над кв.14</t>
  </si>
  <si>
    <t>Ремонт потолка в кв.64 после затопления с крыши (ООО "Мастер плюс")</t>
  </si>
  <si>
    <t>Изготовление и установка козырьков подъездных в пп.4,5,6,7 (ИП Щелконогов В.А.)</t>
  </si>
  <si>
    <t>Замена стояка ХВС в кв.8,11,14</t>
  </si>
  <si>
    <t>Очистка и устранение завалов в вентиляционной системе кв.19 (ООО "Энергострой")</t>
  </si>
  <si>
    <t>Установка скамеек на придомовой территории (6 шт.)</t>
  </si>
  <si>
    <t>Ремонт мягкой кровли над кв.64</t>
  </si>
  <si>
    <t>Установка крана для полива в п.4</t>
  </si>
  <si>
    <t>Установка козырьков в подъезды - 8 шт. (ИП Щелконогов В.А.)</t>
  </si>
  <si>
    <t>Установка окон ПВХ в МОП - 7 шт. (ИП Мещерякова И.Ю.)</t>
  </si>
  <si>
    <t>Замена запорной арматуры на стояках ГВС в подвале (10 шт.); замена задвижек на системе отопления (2 шт.); прокладка стояка ГВС в подвале (по стояку кв.19)</t>
  </si>
  <si>
    <t>Установка двери металлической на запасный выход (ИП Щелконогов В.А.)</t>
  </si>
  <si>
    <t>Замена стояка ХВС в кв.32; замена запорной арматуры (2 шт.) на стояках ГВС в подвале п.1</t>
  </si>
  <si>
    <t>Ремонт освещения при входе в подвал (стоимость материалов)</t>
  </si>
  <si>
    <t>Изготовление и установка окон ПВХ п.4 - 3 шт. (ИП Мещерякова И.Ю.)</t>
  </si>
  <si>
    <t>Демонтаж, монтаж общедомового прибора учета ХВС для плановой поверки (ИП Чернов А.Ю.)</t>
  </si>
  <si>
    <t>Замена стояков ГВС из подвала до кв.16,17; замена магистрального трубопровода ГВС в подвале пп.1,2</t>
  </si>
  <si>
    <t>Подключение насоса на систему ГВС в подвале (стоимость материалов)</t>
  </si>
  <si>
    <t>Прокладка труб ХВС в подвале п.5</t>
  </si>
  <si>
    <t>Транспортировка общедомового прибора учета ХВС до места поверки г.Киров и обратно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</si>
  <si>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</si>
  <si>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</si>
  <si>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</si>
  <si>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</si>
  <si>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</si>
  <si>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</si>
  <si>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</si>
  <si>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</si>
  <si>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</si>
  <si>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Дезинсекция в МОП - 2 раза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</si>
</sst>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3.8515625" style="14" customWidth="1"/>
    <col min="2" max="2" width="82.00390625" style="14" customWidth="1"/>
    <col min="3" max="3" width="19.28125" style="14" customWidth="1"/>
    <col min="4" max="16384" width="9.140625" style="14" customWidth="1"/>
  </cols>
  <sheetData>
    <row r="1" spans="1:3" ht="16.5" customHeight="1">
      <c r="A1" s="29" t="s">
        <v>7</v>
      </c>
      <c r="B1" s="29"/>
      <c r="C1" s="29"/>
    </row>
    <row r="2" spans="1:3" ht="16.5" customHeight="1">
      <c r="A2" s="28" t="s">
        <v>5</v>
      </c>
      <c r="B2" s="28"/>
      <c r="C2" s="28"/>
    </row>
    <row r="3" spans="1:3" ht="16.5" customHeight="1">
      <c r="A3" s="28" t="s">
        <v>35</v>
      </c>
      <c r="B3" s="28"/>
      <c r="C3" s="28"/>
    </row>
    <row r="4" ht="14.25" customHeight="1"/>
    <row r="5" spans="1:3" ht="33" customHeight="1">
      <c r="A5" s="3" t="s">
        <v>0</v>
      </c>
      <c r="B5" s="4" t="s">
        <v>3</v>
      </c>
      <c r="C5" s="3" t="s">
        <v>36</v>
      </c>
    </row>
    <row r="6" spans="1:3" ht="49.5" customHeight="1">
      <c r="A6" s="5">
        <v>1</v>
      </c>
      <c r="B6" s="15" t="s">
        <v>17</v>
      </c>
      <c r="C6" s="7">
        <v>45102.54</v>
      </c>
    </row>
    <row r="7" spans="1:3" ht="39.75" customHeight="1">
      <c r="A7" s="5">
        <v>2</v>
      </c>
      <c r="B7" s="15" t="s">
        <v>6</v>
      </c>
      <c r="C7" s="7">
        <v>16384.19</v>
      </c>
    </row>
    <row r="8" spans="1:3" ht="30">
      <c r="A8" s="5">
        <v>3</v>
      </c>
      <c r="B8" s="15" t="s">
        <v>49</v>
      </c>
      <c r="C8" s="7">
        <v>16200.1</v>
      </c>
    </row>
    <row r="9" spans="1:3" ht="27" customHeight="1">
      <c r="A9" s="5">
        <v>4</v>
      </c>
      <c r="B9" s="15" t="s">
        <v>50</v>
      </c>
      <c r="C9" s="7">
        <v>2577.29</v>
      </c>
    </row>
    <row r="10" spans="1:3" ht="27" customHeight="1">
      <c r="A10" s="5">
        <v>5</v>
      </c>
      <c r="B10" s="15" t="s">
        <v>51</v>
      </c>
      <c r="C10" s="7">
        <v>2761.38</v>
      </c>
    </row>
    <row r="11" spans="1:3" ht="27" customHeight="1">
      <c r="A11" s="5">
        <v>6</v>
      </c>
      <c r="B11" s="1" t="s">
        <v>1</v>
      </c>
      <c r="C11" s="7">
        <v>33320.65</v>
      </c>
    </row>
    <row r="12" spans="1:3" ht="27" customHeight="1">
      <c r="A12" s="5">
        <v>7</v>
      </c>
      <c r="B12" s="1" t="s">
        <v>2</v>
      </c>
      <c r="C12" s="7">
        <v>2577.29</v>
      </c>
    </row>
    <row r="13" spans="1:3" ht="27" customHeight="1">
      <c r="A13" s="5">
        <v>8</v>
      </c>
      <c r="B13" s="15" t="s">
        <v>52</v>
      </c>
      <c r="C13" s="7">
        <v>9020.51</v>
      </c>
    </row>
    <row r="14" spans="1:3" ht="27" customHeight="1">
      <c r="A14" s="5">
        <v>9</v>
      </c>
      <c r="B14" s="15" t="s">
        <v>53</v>
      </c>
      <c r="C14" s="7">
        <v>27613.8</v>
      </c>
    </row>
    <row r="15" spans="1:3" ht="27" customHeight="1">
      <c r="A15" s="5">
        <v>10</v>
      </c>
      <c r="B15" s="15" t="s">
        <v>54</v>
      </c>
      <c r="C15" s="7">
        <v>6443.22</v>
      </c>
    </row>
    <row r="16" spans="1:3" ht="27" customHeight="1">
      <c r="A16" s="5">
        <v>11</v>
      </c>
      <c r="B16" s="1" t="s">
        <v>25</v>
      </c>
      <c r="C16" s="7">
        <v>47495.74</v>
      </c>
    </row>
    <row r="17" spans="1:3" ht="27" customHeight="1">
      <c r="A17" s="5"/>
      <c r="B17" s="2" t="s">
        <v>44</v>
      </c>
      <c r="C17" s="6">
        <f>SUM(C6:C16)</f>
        <v>209496.70999999996</v>
      </c>
    </row>
    <row r="18" spans="1:3" ht="27" customHeight="1">
      <c r="A18" s="11"/>
      <c r="B18" s="12" t="s">
        <v>45</v>
      </c>
      <c r="C18" s="13">
        <v>209496.71</v>
      </c>
    </row>
    <row r="19" spans="1:3" ht="27" customHeight="1">
      <c r="A19" s="5"/>
      <c r="B19" s="2" t="s">
        <v>4</v>
      </c>
      <c r="C19" s="6">
        <f>C18-C17</f>
        <v>0</v>
      </c>
    </row>
    <row r="20" spans="1:3" ht="17.25" customHeight="1">
      <c r="A20" s="9"/>
      <c r="B20" s="10"/>
      <c r="C20" s="8"/>
    </row>
    <row r="21" spans="1:3" ht="17.25" customHeight="1">
      <c r="A21" s="9"/>
      <c r="B21" s="10"/>
      <c r="C21" s="8"/>
    </row>
    <row r="22" spans="1:3" ht="17.25" customHeight="1">
      <c r="A22" s="9"/>
      <c r="B22" s="10"/>
      <c r="C22" s="8"/>
    </row>
    <row r="23" spans="1:3" ht="17.25" customHeight="1">
      <c r="A23" s="9"/>
      <c r="B23" s="10"/>
      <c r="C23" s="8"/>
    </row>
    <row r="24" spans="1:3" ht="17.25" customHeight="1">
      <c r="A24" s="9"/>
      <c r="B24" s="10"/>
      <c r="C24" s="8"/>
    </row>
    <row r="25" spans="1:3" ht="17.25" customHeight="1">
      <c r="A25" s="9"/>
      <c r="B25" s="10"/>
      <c r="C25" s="8"/>
    </row>
    <row r="26" spans="1:3" ht="17.25" customHeight="1">
      <c r="A26" s="9"/>
      <c r="B26" s="10"/>
      <c r="C26" s="8"/>
    </row>
    <row r="27" spans="1:3" ht="17.25" customHeight="1">
      <c r="A27" s="9"/>
      <c r="B27" s="10"/>
      <c r="C27" s="8"/>
    </row>
    <row r="28" spans="1:3" ht="17.25" customHeight="1">
      <c r="A28" s="9"/>
      <c r="B28" s="10"/>
      <c r="C28" s="8"/>
    </row>
    <row r="29" spans="1:3" ht="17.25" customHeight="1">
      <c r="A29" s="9"/>
      <c r="B29" s="10" t="s">
        <v>32</v>
      </c>
      <c r="C29" s="8" t="s">
        <v>33</v>
      </c>
    </row>
    <row r="30" spans="1:3" ht="17.25" customHeight="1">
      <c r="A30" s="9"/>
      <c r="B30" s="10"/>
      <c r="C30" s="8"/>
    </row>
    <row r="31" spans="1:3" ht="17.25" customHeight="1">
      <c r="A31" s="9"/>
      <c r="B31" s="10"/>
      <c r="C31" s="8"/>
    </row>
    <row r="32" spans="1:3" ht="17.25" customHeight="1">
      <c r="A32" s="9"/>
      <c r="B32" s="10"/>
      <c r="C32" s="8"/>
    </row>
    <row r="33" spans="1:3" ht="17.25" customHeight="1">
      <c r="A33" s="9"/>
      <c r="B33" s="10"/>
      <c r="C33" s="8"/>
    </row>
    <row r="34" spans="1:3" ht="17.25" customHeight="1">
      <c r="A34" s="9"/>
      <c r="B34" s="10"/>
      <c r="C34" s="8"/>
    </row>
    <row r="35" spans="1:3" ht="17.25" customHeight="1">
      <c r="A35" s="9"/>
      <c r="B35" s="10"/>
      <c r="C35" s="8"/>
    </row>
    <row r="36" spans="1:3" ht="17.25" customHeight="1">
      <c r="A36" s="9"/>
      <c r="B36" s="10" t="s">
        <v>27</v>
      </c>
      <c r="C36" s="8" t="s">
        <v>28</v>
      </c>
    </row>
    <row r="37" spans="1:3" ht="17.25" customHeight="1">
      <c r="A37" s="9"/>
      <c r="B37" s="23" t="s">
        <v>29</v>
      </c>
      <c r="C37" s="24" t="s">
        <v>30</v>
      </c>
    </row>
    <row r="38" spans="1:3" ht="17.25" customHeight="1">
      <c r="A38" s="9"/>
      <c r="B38" s="10"/>
      <c r="C38" s="8"/>
    </row>
    <row r="39" spans="1:3" ht="17.25" customHeight="1">
      <c r="A39" s="9"/>
      <c r="B39" s="10"/>
      <c r="C39" s="8"/>
    </row>
    <row r="40" spans="1:3" ht="17.25" customHeight="1">
      <c r="A40" s="9"/>
      <c r="B40" s="10"/>
      <c r="C40" s="8"/>
    </row>
    <row r="41" spans="1:3" ht="17.25" customHeight="1">
      <c r="A41" s="9"/>
      <c r="B41" s="10"/>
      <c r="C41" s="8"/>
    </row>
    <row r="42" spans="1:3" ht="17.25" customHeight="1">
      <c r="A42" s="9"/>
      <c r="B42" s="10"/>
      <c r="C42" s="8"/>
    </row>
    <row r="43" spans="1:3" ht="17.25" customHeight="1">
      <c r="A43" s="29" t="s">
        <v>7</v>
      </c>
      <c r="B43" s="29"/>
      <c r="C43" s="29"/>
    </row>
    <row r="44" spans="1:3" ht="17.25" customHeight="1">
      <c r="A44" s="28" t="s">
        <v>8</v>
      </c>
      <c r="B44" s="28"/>
      <c r="C44" s="28"/>
    </row>
    <row r="45" spans="1:3" ht="17.25" customHeight="1">
      <c r="A45" s="28" t="s">
        <v>9</v>
      </c>
      <c r="B45" s="28"/>
      <c r="C45" s="28"/>
    </row>
    <row r="46" spans="1:3" ht="17.25" customHeight="1">
      <c r="A46" s="28" t="s">
        <v>37</v>
      </c>
      <c r="B46" s="28"/>
      <c r="C46" s="28"/>
    </row>
    <row r="47" spans="1:3" ht="15">
      <c r="A47" s="16"/>
      <c r="B47" s="16"/>
      <c r="C47" s="16"/>
    </row>
    <row r="48" spans="1:3" ht="39" customHeight="1">
      <c r="A48" s="3" t="s">
        <v>0</v>
      </c>
      <c r="B48" s="4" t="s">
        <v>10</v>
      </c>
      <c r="C48" s="3" t="s">
        <v>36</v>
      </c>
    </row>
    <row r="49" spans="1:3" ht="32.25" customHeight="1">
      <c r="A49" s="5">
        <v>1</v>
      </c>
      <c r="B49" s="2" t="s">
        <v>34</v>
      </c>
      <c r="C49" s="6">
        <v>-14439.199999999997</v>
      </c>
    </row>
    <row r="50" spans="1:3" ht="33" customHeight="1">
      <c r="A50" s="5">
        <v>2</v>
      </c>
      <c r="B50" s="2" t="s">
        <v>46</v>
      </c>
      <c r="C50" s="6">
        <v>114137.04</v>
      </c>
    </row>
    <row r="51" spans="1:3" ht="21.75" customHeight="1">
      <c r="A51" s="5">
        <v>3</v>
      </c>
      <c r="B51" s="2" t="s">
        <v>47</v>
      </c>
      <c r="C51" s="6">
        <v>90309.76</v>
      </c>
    </row>
    <row r="52" spans="1:3" ht="22.5" customHeight="1">
      <c r="A52" s="17" t="s">
        <v>11</v>
      </c>
      <c r="B52" s="21" t="s">
        <v>69</v>
      </c>
      <c r="C52" s="27">
        <f>4915+6407</f>
        <v>11322</v>
      </c>
    </row>
    <row r="53" spans="1:3" ht="22.5" customHeight="1">
      <c r="A53" s="17" t="s">
        <v>12</v>
      </c>
      <c r="B53" s="21" t="s">
        <v>61</v>
      </c>
      <c r="C53" s="27">
        <v>500</v>
      </c>
    </row>
    <row r="54" spans="1:3" ht="22.5" customHeight="1">
      <c r="A54" s="17" t="s">
        <v>13</v>
      </c>
      <c r="B54" s="22" t="s">
        <v>62</v>
      </c>
      <c r="C54" s="27">
        <v>28180</v>
      </c>
    </row>
    <row r="55" spans="1:3" ht="22.5" customHeight="1">
      <c r="A55" s="17" t="s">
        <v>14</v>
      </c>
      <c r="B55" s="21" t="s">
        <v>68</v>
      </c>
      <c r="C55" s="27">
        <f>14751+6441</f>
        <v>21192</v>
      </c>
    </row>
    <row r="56" spans="1:3" ht="22.5" customHeight="1">
      <c r="A56" s="17" t="s">
        <v>15</v>
      </c>
      <c r="B56" s="21" t="s">
        <v>63</v>
      </c>
      <c r="C56" s="27">
        <v>500</v>
      </c>
    </row>
    <row r="57" spans="1:3" ht="22.5" customHeight="1">
      <c r="A57" s="17" t="s">
        <v>16</v>
      </c>
      <c r="B57" s="21" t="s">
        <v>64</v>
      </c>
      <c r="C57" s="27">
        <v>14447</v>
      </c>
    </row>
    <row r="58" spans="1:3" ht="22.5" customHeight="1">
      <c r="A58" s="17" t="s">
        <v>19</v>
      </c>
      <c r="B58" s="21" t="s">
        <v>65</v>
      </c>
      <c r="C58" s="27">
        <v>4433.26</v>
      </c>
    </row>
    <row r="59" spans="1:3" ht="22.5" customHeight="1">
      <c r="A59" s="17" t="s">
        <v>20</v>
      </c>
      <c r="B59" s="21" t="s">
        <v>66</v>
      </c>
      <c r="C59" s="27">
        <v>8314</v>
      </c>
    </row>
    <row r="60" spans="1:3" ht="22.5" customHeight="1">
      <c r="A60" s="17" t="s">
        <v>21</v>
      </c>
      <c r="B60" s="21" t="s">
        <v>67</v>
      </c>
      <c r="C60" s="27">
        <v>1216</v>
      </c>
    </row>
    <row r="61" spans="1:3" ht="22.5" customHeight="1">
      <c r="A61" s="17" t="s">
        <v>22</v>
      </c>
      <c r="B61" s="18" t="s">
        <v>18</v>
      </c>
      <c r="C61" s="19">
        <f>C51-C52-C53-C54-C55-C56-C57-C58-C59-C60</f>
        <v>205.49999999999454</v>
      </c>
    </row>
    <row r="62" spans="1:3" ht="32.25" customHeight="1">
      <c r="A62" s="5">
        <v>4</v>
      </c>
      <c r="B62" s="2" t="s">
        <v>48</v>
      </c>
      <c r="C62" s="20">
        <f>C49+C50-C51</f>
        <v>9388.080000000002</v>
      </c>
    </row>
    <row r="75" spans="2:3" ht="15">
      <c r="B75" s="10" t="s">
        <v>32</v>
      </c>
      <c r="C75" s="8" t="s">
        <v>33</v>
      </c>
    </row>
    <row r="76" spans="2:3" ht="15">
      <c r="B76" s="10"/>
      <c r="C76" s="8"/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 t="s">
        <v>27</v>
      </c>
      <c r="C82" s="8" t="s">
        <v>28</v>
      </c>
    </row>
    <row r="83" spans="2:3" ht="15">
      <c r="B83" s="23" t="s">
        <v>29</v>
      </c>
      <c r="C83" s="24" t="s">
        <v>30</v>
      </c>
    </row>
  </sheetData>
  <sheetProtection/>
  <mergeCells count="7">
    <mergeCell ref="A44:C44"/>
    <mergeCell ref="A45:C45"/>
    <mergeCell ref="A46:C46"/>
    <mergeCell ref="A1:C1"/>
    <mergeCell ref="A2:C2"/>
    <mergeCell ref="A3:C3"/>
    <mergeCell ref="A43:C43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.8515625" style="14" customWidth="1"/>
    <col min="2" max="2" width="82.00390625" style="14" customWidth="1"/>
    <col min="3" max="3" width="19.28125" style="14" customWidth="1"/>
    <col min="4" max="16384" width="9.140625" style="14" customWidth="1"/>
  </cols>
  <sheetData>
    <row r="1" spans="1:3" ht="16.5" customHeight="1">
      <c r="A1" s="29" t="s">
        <v>7</v>
      </c>
      <c r="B1" s="29"/>
      <c r="C1" s="29"/>
    </row>
    <row r="2" spans="1:3" ht="16.5" customHeight="1">
      <c r="A2" s="28" t="s">
        <v>5</v>
      </c>
      <c r="B2" s="28"/>
      <c r="C2" s="28"/>
    </row>
    <row r="3" spans="1:3" ht="16.5" customHeight="1">
      <c r="A3" s="28" t="s">
        <v>38</v>
      </c>
      <c r="B3" s="28"/>
      <c r="C3" s="28"/>
    </row>
    <row r="4" ht="14.25" customHeight="1"/>
    <row r="5" spans="1:3" ht="33" customHeight="1">
      <c r="A5" s="3" t="s">
        <v>0</v>
      </c>
      <c r="B5" s="4" t="s">
        <v>3</v>
      </c>
      <c r="C5" s="3" t="s">
        <v>36</v>
      </c>
    </row>
    <row r="6" spans="1:3" ht="49.5" customHeight="1">
      <c r="A6" s="26">
        <v>1</v>
      </c>
      <c r="B6" s="15" t="s">
        <v>17</v>
      </c>
      <c r="C6" s="7">
        <v>118199.76</v>
      </c>
    </row>
    <row r="7" spans="1:3" ht="39.75" customHeight="1">
      <c r="A7" s="26">
        <v>2</v>
      </c>
      <c r="B7" s="15" t="s">
        <v>6</v>
      </c>
      <c r="C7" s="7">
        <v>42937.87</v>
      </c>
    </row>
    <row r="8" spans="1:3" ht="30">
      <c r="A8" s="26">
        <v>3</v>
      </c>
      <c r="B8" s="15" t="s">
        <v>49</v>
      </c>
      <c r="C8" s="7">
        <v>42455.42</v>
      </c>
    </row>
    <row r="9" spans="1:3" ht="27.75" customHeight="1">
      <c r="A9" s="26">
        <v>4</v>
      </c>
      <c r="B9" s="1" t="s">
        <v>50</v>
      </c>
      <c r="C9" s="7">
        <v>6754.27</v>
      </c>
    </row>
    <row r="10" spans="1:3" ht="27.75" customHeight="1">
      <c r="A10" s="26">
        <v>5</v>
      </c>
      <c r="B10" s="1" t="s">
        <v>51</v>
      </c>
      <c r="C10" s="7">
        <v>7236.72</v>
      </c>
    </row>
    <row r="11" spans="1:3" ht="27.75" customHeight="1">
      <c r="A11" s="26">
        <v>6</v>
      </c>
      <c r="B11" s="15" t="s">
        <v>1</v>
      </c>
      <c r="C11" s="7">
        <v>87323.09</v>
      </c>
    </row>
    <row r="12" spans="1:3" ht="27.75" customHeight="1">
      <c r="A12" s="26">
        <v>7</v>
      </c>
      <c r="B12" s="1" t="s">
        <v>2</v>
      </c>
      <c r="C12" s="7">
        <v>6754.27</v>
      </c>
    </row>
    <row r="13" spans="1:3" ht="27.75" customHeight="1">
      <c r="A13" s="26">
        <v>8</v>
      </c>
      <c r="B13" s="1" t="s">
        <v>55</v>
      </c>
      <c r="C13" s="7">
        <v>23639.95</v>
      </c>
    </row>
    <row r="14" spans="1:3" ht="26.25" customHeight="1">
      <c r="A14" s="26">
        <v>9</v>
      </c>
      <c r="B14" s="1" t="s">
        <v>56</v>
      </c>
      <c r="C14" s="7">
        <v>96972.05</v>
      </c>
    </row>
    <row r="15" spans="1:3" ht="27.75" customHeight="1">
      <c r="A15" s="26">
        <v>10</v>
      </c>
      <c r="B15" s="1" t="s">
        <v>26</v>
      </c>
      <c r="C15" s="7">
        <v>0</v>
      </c>
    </row>
    <row r="16" spans="1:3" ht="27.75" customHeight="1">
      <c r="A16" s="26">
        <v>11</v>
      </c>
      <c r="B16" s="1" t="s">
        <v>54</v>
      </c>
      <c r="C16" s="7">
        <v>16885.68</v>
      </c>
    </row>
    <row r="17" spans="1:3" ht="27.75" customHeight="1">
      <c r="A17" s="26">
        <v>12</v>
      </c>
      <c r="B17" s="1" t="s">
        <v>25</v>
      </c>
      <c r="C17" s="7">
        <v>124471.58</v>
      </c>
    </row>
    <row r="18" spans="1:3" ht="27.75" customHeight="1">
      <c r="A18" s="5"/>
      <c r="B18" s="2" t="s">
        <v>44</v>
      </c>
      <c r="C18" s="6">
        <f>SUM(C6:C17)</f>
        <v>573630.66</v>
      </c>
    </row>
    <row r="19" spans="1:3" ht="27.75" customHeight="1">
      <c r="A19" s="11"/>
      <c r="B19" s="12" t="s">
        <v>45</v>
      </c>
      <c r="C19" s="13">
        <v>573630.66</v>
      </c>
    </row>
    <row r="20" spans="1:3" ht="27.75" customHeight="1">
      <c r="A20" s="5"/>
      <c r="B20" s="2" t="s">
        <v>4</v>
      </c>
      <c r="C20" s="6">
        <f>C19-C18</f>
        <v>0</v>
      </c>
    </row>
    <row r="21" spans="1:3" ht="17.25" customHeight="1">
      <c r="A21" s="9"/>
      <c r="B21" s="10"/>
      <c r="C21" s="8"/>
    </row>
    <row r="22" spans="1:3" ht="17.25" customHeight="1">
      <c r="A22" s="9"/>
      <c r="B22" s="10"/>
      <c r="C22" s="8"/>
    </row>
    <row r="23" spans="1:3" ht="17.25" customHeight="1">
      <c r="A23" s="9"/>
      <c r="B23" s="10"/>
      <c r="C23" s="8"/>
    </row>
    <row r="24" spans="1:3" ht="17.25" customHeight="1">
      <c r="A24" s="9"/>
      <c r="B24" s="10"/>
      <c r="C24" s="8"/>
    </row>
    <row r="25" spans="1:3" ht="17.25" customHeight="1">
      <c r="A25" s="9"/>
      <c r="B25" s="10"/>
      <c r="C25" s="8"/>
    </row>
    <row r="26" spans="1:3" ht="17.25" customHeight="1">
      <c r="A26" s="9"/>
      <c r="B26" s="10"/>
      <c r="C26" s="8"/>
    </row>
    <row r="27" spans="1:3" ht="17.25" customHeight="1">
      <c r="A27" s="9"/>
      <c r="B27" s="10"/>
      <c r="C27" s="8"/>
    </row>
    <row r="28" spans="1:3" ht="17.25" customHeight="1">
      <c r="A28" s="9"/>
      <c r="B28" s="10"/>
      <c r="C28" s="8"/>
    </row>
    <row r="29" spans="1:3" ht="17.25" customHeight="1">
      <c r="A29" s="9"/>
      <c r="B29" s="10"/>
      <c r="C29" s="8"/>
    </row>
    <row r="30" spans="1:3" ht="17.25" customHeight="1">
      <c r="A30" s="9"/>
      <c r="B30" s="10" t="s">
        <v>32</v>
      </c>
      <c r="C30" s="8" t="s">
        <v>33</v>
      </c>
    </row>
    <row r="31" spans="1:3" ht="17.25" customHeight="1">
      <c r="A31" s="9"/>
      <c r="B31" s="10"/>
      <c r="C31" s="8"/>
    </row>
    <row r="32" spans="1:3" ht="17.25" customHeight="1">
      <c r="A32" s="9"/>
      <c r="B32" s="10"/>
      <c r="C32" s="8"/>
    </row>
    <row r="33" spans="1:3" ht="17.25" customHeight="1">
      <c r="A33" s="9"/>
      <c r="B33" s="10"/>
      <c r="C33" s="8"/>
    </row>
    <row r="34" spans="1:3" ht="17.25" customHeight="1">
      <c r="A34" s="9"/>
      <c r="B34" s="10"/>
      <c r="C34" s="8"/>
    </row>
    <row r="35" spans="1:3" ht="17.25" customHeight="1">
      <c r="A35" s="9"/>
      <c r="B35" s="10"/>
      <c r="C35" s="8"/>
    </row>
    <row r="36" spans="1:3" ht="17.25" customHeight="1">
      <c r="A36" s="9"/>
      <c r="B36" s="10"/>
      <c r="C36" s="8"/>
    </row>
    <row r="37" spans="1:3" ht="17.25" customHeight="1">
      <c r="A37" s="9"/>
      <c r="B37" s="10" t="s">
        <v>27</v>
      </c>
      <c r="C37" s="8" t="s">
        <v>28</v>
      </c>
    </row>
    <row r="38" spans="1:3" ht="17.25" customHeight="1">
      <c r="A38" s="9"/>
      <c r="B38" s="23" t="s">
        <v>29</v>
      </c>
      <c r="C38" s="24" t="s">
        <v>30</v>
      </c>
    </row>
    <row r="39" spans="1:3" ht="17.25" customHeight="1">
      <c r="A39" s="9"/>
      <c r="B39" s="10"/>
      <c r="C39" s="8"/>
    </row>
    <row r="40" spans="1:3" ht="17.25" customHeight="1">
      <c r="A40" s="9"/>
      <c r="B40" s="10"/>
      <c r="C40" s="8"/>
    </row>
    <row r="41" spans="1:3" ht="17.25" customHeight="1">
      <c r="A41" s="9"/>
      <c r="B41" s="10"/>
      <c r="C41" s="8"/>
    </row>
    <row r="42" spans="1:3" ht="17.25" customHeight="1">
      <c r="A42" s="29" t="s">
        <v>7</v>
      </c>
      <c r="B42" s="29"/>
      <c r="C42" s="29"/>
    </row>
    <row r="43" spans="1:3" ht="17.25" customHeight="1">
      <c r="A43" s="28" t="s">
        <v>8</v>
      </c>
      <c r="B43" s="28"/>
      <c r="C43" s="28"/>
    </row>
    <row r="44" spans="1:3" ht="17.25" customHeight="1">
      <c r="A44" s="28" t="s">
        <v>9</v>
      </c>
      <c r="B44" s="28"/>
      <c r="C44" s="28"/>
    </row>
    <row r="45" spans="1:3" ht="17.25" customHeight="1">
      <c r="A45" s="28" t="s">
        <v>39</v>
      </c>
      <c r="B45" s="28"/>
      <c r="C45" s="28"/>
    </row>
    <row r="46" spans="1:3" ht="15">
      <c r="A46" s="16"/>
      <c r="B46" s="16"/>
      <c r="C46" s="16"/>
    </row>
    <row r="47" spans="1:3" ht="39" customHeight="1">
      <c r="A47" s="3" t="s">
        <v>0</v>
      </c>
      <c r="B47" s="4" t="s">
        <v>10</v>
      </c>
      <c r="C47" s="3" t="s">
        <v>36</v>
      </c>
    </row>
    <row r="48" spans="1:3" ht="32.25" customHeight="1">
      <c r="A48" s="5">
        <v>1</v>
      </c>
      <c r="B48" s="2" t="s">
        <v>34</v>
      </c>
      <c r="C48" s="6">
        <v>9317.020000000002</v>
      </c>
    </row>
    <row r="49" spans="1:3" ht="33" customHeight="1">
      <c r="A49" s="5">
        <v>2</v>
      </c>
      <c r="B49" s="2" t="s">
        <v>46</v>
      </c>
      <c r="C49" s="6">
        <v>192979.2</v>
      </c>
    </row>
    <row r="50" spans="1:3" ht="21.75" customHeight="1">
      <c r="A50" s="5">
        <v>3</v>
      </c>
      <c r="B50" s="2" t="s">
        <v>47</v>
      </c>
      <c r="C50" s="6">
        <v>164337.03</v>
      </c>
    </row>
    <row r="51" spans="1:3" ht="24" customHeight="1">
      <c r="A51" s="17" t="s">
        <v>11</v>
      </c>
      <c r="B51" s="22" t="s">
        <v>81</v>
      </c>
      <c r="C51" s="27">
        <f>1461+876</f>
        <v>2337</v>
      </c>
    </row>
    <row r="52" spans="1:3" ht="24" customHeight="1">
      <c r="A52" s="17" t="s">
        <v>12</v>
      </c>
      <c r="B52" s="22" t="s">
        <v>83</v>
      </c>
      <c r="C52" s="27">
        <f>10792+1843</f>
        <v>12635</v>
      </c>
    </row>
    <row r="53" spans="1:3" ht="24" customHeight="1">
      <c r="A53" s="17" t="s">
        <v>13</v>
      </c>
      <c r="B53" s="22" t="s">
        <v>84</v>
      </c>
      <c r="C53" s="27">
        <f>6683+7746</f>
        <v>14429</v>
      </c>
    </row>
    <row r="54" spans="1:3" ht="24" customHeight="1">
      <c r="A54" s="17" t="s">
        <v>14</v>
      </c>
      <c r="B54" s="22" t="s">
        <v>71</v>
      </c>
      <c r="C54" s="27">
        <v>2275</v>
      </c>
    </row>
    <row r="55" spans="1:3" ht="24" customHeight="1">
      <c r="A55" s="17" t="s">
        <v>15</v>
      </c>
      <c r="B55" s="22" t="s">
        <v>72</v>
      </c>
      <c r="C55" s="27">
        <v>2563</v>
      </c>
    </row>
    <row r="56" spans="1:3" ht="24" customHeight="1">
      <c r="A56" s="17" t="s">
        <v>16</v>
      </c>
      <c r="B56" s="22" t="s">
        <v>73</v>
      </c>
      <c r="C56" s="27">
        <v>1097.04</v>
      </c>
    </row>
    <row r="57" spans="1:3" ht="24" customHeight="1">
      <c r="A57" s="17" t="s">
        <v>19</v>
      </c>
      <c r="B57" s="22" t="s">
        <v>86</v>
      </c>
      <c r="C57" s="27">
        <f>45650+44138</f>
        <v>89788</v>
      </c>
    </row>
    <row r="58" spans="1:3" ht="24" customHeight="1">
      <c r="A58" s="17" t="s">
        <v>20</v>
      </c>
      <c r="B58" s="22" t="s">
        <v>85</v>
      </c>
      <c r="C58" s="27">
        <f>5023+848+7517</f>
        <v>13388</v>
      </c>
    </row>
    <row r="59" spans="1:3" ht="24" customHeight="1">
      <c r="A59" s="17" t="s">
        <v>21</v>
      </c>
      <c r="B59" s="22" t="s">
        <v>82</v>
      </c>
      <c r="C59" s="27">
        <f>5514+3836</f>
        <v>9350</v>
      </c>
    </row>
    <row r="60" spans="1:3" ht="24" customHeight="1">
      <c r="A60" s="17" t="s">
        <v>22</v>
      </c>
      <c r="B60" s="22" t="s">
        <v>74</v>
      </c>
      <c r="C60" s="27">
        <v>700</v>
      </c>
    </row>
    <row r="61" spans="1:3" ht="24" customHeight="1">
      <c r="A61" s="17" t="s">
        <v>23</v>
      </c>
      <c r="B61" s="22" t="s">
        <v>75</v>
      </c>
      <c r="C61" s="27">
        <v>3157</v>
      </c>
    </row>
    <row r="62" spans="1:3" ht="24" customHeight="1">
      <c r="A62" s="17" t="s">
        <v>24</v>
      </c>
      <c r="B62" s="22" t="s">
        <v>76</v>
      </c>
      <c r="C62" s="27">
        <v>1279.6</v>
      </c>
    </row>
    <row r="63" spans="1:3" ht="24" customHeight="1">
      <c r="A63" s="17" t="s">
        <v>87</v>
      </c>
      <c r="B63" s="22" t="s">
        <v>77</v>
      </c>
      <c r="C63" s="27">
        <v>1473</v>
      </c>
    </row>
    <row r="64" spans="1:3" ht="24" customHeight="1">
      <c r="A64" s="17" t="s">
        <v>88</v>
      </c>
      <c r="B64" s="22" t="s">
        <v>78</v>
      </c>
      <c r="C64" s="27">
        <v>629</v>
      </c>
    </row>
    <row r="65" spans="1:3" ht="24" customHeight="1">
      <c r="A65" s="17" t="s">
        <v>89</v>
      </c>
      <c r="B65" s="22" t="s">
        <v>79</v>
      </c>
      <c r="C65" s="27">
        <v>1788</v>
      </c>
    </row>
    <row r="66" spans="1:3" ht="24" customHeight="1">
      <c r="A66" s="17" t="s">
        <v>90</v>
      </c>
      <c r="B66" s="22" t="s">
        <v>80</v>
      </c>
      <c r="C66" s="27">
        <v>4980</v>
      </c>
    </row>
    <row r="67" spans="1:3" ht="24" customHeight="1">
      <c r="A67" s="17" t="s">
        <v>91</v>
      </c>
      <c r="B67" s="18" t="s">
        <v>18</v>
      </c>
      <c r="C67" s="19">
        <f>C50-C51-C52-C53-C54-C55-C56-C57-C58-C59-C60-C61-C62-C63-C64-C65-C66</f>
        <v>2468.390000000005</v>
      </c>
    </row>
    <row r="68" spans="1:3" ht="32.25" customHeight="1">
      <c r="A68" s="5">
        <v>4</v>
      </c>
      <c r="B68" s="2" t="s">
        <v>48</v>
      </c>
      <c r="C68" s="20">
        <f>C48+C49-C50</f>
        <v>37959.19</v>
      </c>
    </row>
    <row r="77" spans="2:3" ht="15">
      <c r="B77" s="10" t="s">
        <v>32</v>
      </c>
      <c r="C77" s="8" t="s">
        <v>33</v>
      </c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/>
      <c r="C82" s="8"/>
    </row>
    <row r="83" spans="2:3" ht="15">
      <c r="B83" s="10"/>
      <c r="C83" s="8"/>
    </row>
    <row r="84" spans="2:3" ht="15">
      <c r="B84" s="10" t="s">
        <v>27</v>
      </c>
      <c r="C84" s="8" t="s">
        <v>28</v>
      </c>
    </row>
    <row r="85" spans="2:3" ht="15">
      <c r="B85" s="23" t="s">
        <v>29</v>
      </c>
      <c r="C85" s="24" t="s">
        <v>30</v>
      </c>
    </row>
  </sheetData>
  <sheetProtection/>
  <mergeCells count="7">
    <mergeCell ref="A45:C45"/>
    <mergeCell ref="A1:C1"/>
    <mergeCell ref="A2:C2"/>
    <mergeCell ref="A3:C3"/>
    <mergeCell ref="A42:C42"/>
    <mergeCell ref="A43:C43"/>
    <mergeCell ref="A44:C44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4"/>
  <sheetViews>
    <sheetView view="pageBreakPreview" zoomScaleSheetLayoutView="100" zoomScalePageLayoutView="0" workbookViewId="0" topLeftCell="A1">
      <selection activeCell="C53" sqref="C53:C68"/>
    </sheetView>
  </sheetViews>
  <sheetFormatPr defaultColWidth="9.140625" defaultRowHeight="12.75"/>
  <cols>
    <col min="1" max="1" width="4.28125" style="14" customWidth="1"/>
    <col min="2" max="2" width="81.7109375" style="14" customWidth="1"/>
    <col min="3" max="3" width="19.28125" style="14" customWidth="1"/>
    <col min="4" max="16384" width="9.140625" style="14" customWidth="1"/>
  </cols>
  <sheetData>
    <row r="1" spans="1:3" ht="17.25" customHeight="1">
      <c r="A1" s="29" t="s">
        <v>31</v>
      </c>
      <c r="B1" s="29"/>
      <c r="C1" s="29"/>
    </row>
    <row r="2" spans="1:3" ht="17.25" customHeight="1">
      <c r="A2" s="28" t="s">
        <v>5</v>
      </c>
      <c r="B2" s="28"/>
      <c r="C2" s="28"/>
    </row>
    <row r="3" spans="1:3" ht="17.25" customHeight="1">
      <c r="A3" s="28" t="s">
        <v>40</v>
      </c>
      <c r="B3" s="28"/>
      <c r="C3" s="28"/>
    </row>
    <row r="4" ht="12.75" customHeight="1"/>
    <row r="5" spans="1:3" ht="33.75" customHeight="1">
      <c r="A5" s="3" t="s">
        <v>0</v>
      </c>
      <c r="B5" s="4" t="s">
        <v>3</v>
      </c>
      <c r="C5" s="3" t="s">
        <v>36</v>
      </c>
    </row>
    <row r="6" spans="1:3" ht="48" customHeight="1">
      <c r="A6" s="5">
        <v>1</v>
      </c>
      <c r="B6" s="15" t="s">
        <v>17</v>
      </c>
      <c r="C6" s="7">
        <v>122827.32</v>
      </c>
    </row>
    <row r="7" spans="1:3" ht="38.25" customHeight="1">
      <c r="A7" s="5">
        <v>2</v>
      </c>
      <c r="B7" s="15" t="s">
        <v>6</v>
      </c>
      <c r="C7" s="7">
        <v>44618.9</v>
      </c>
    </row>
    <row r="8" spans="1:3" ht="30">
      <c r="A8" s="5">
        <v>3</v>
      </c>
      <c r="B8" s="15" t="s">
        <v>49</v>
      </c>
      <c r="C8" s="7">
        <v>44117.57</v>
      </c>
    </row>
    <row r="9" spans="1:3" ht="29.25" customHeight="1">
      <c r="A9" s="5">
        <v>4</v>
      </c>
      <c r="B9" s="15" t="s">
        <v>57</v>
      </c>
      <c r="C9" s="25">
        <v>7018.7</v>
      </c>
    </row>
    <row r="10" spans="1:3" ht="29.25" customHeight="1">
      <c r="A10" s="5">
        <v>5</v>
      </c>
      <c r="B10" s="15" t="s">
        <v>58</v>
      </c>
      <c r="C10" s="7">
        <v>7520.04</v>
      </c>
    </row>
    <row r="11" spans="1:3" ht="29.25" customHeight="1">
      <c r="A11" s="5">
        <v>6</v>
      </c>
      <c r="B11" s="15" t="s">
        <v>59</v>
      </c>
      <c r="C11" s="7">
        <v>4512.02</v>
      </c>
    </row>
    <row r="12" spans="1:3" ht="29.25" customHeight="1">
      <c r="A12" s="5">
        <v>7</v>
      </c>
      <c r="B12" s="1" t="s">
        <v>1</v>
      </c>
      <c r="C12" s="7">
        <v>90741.82</v>
      </c>
    </row>
    <row r="13" spans="1:3" ht="29.25" customHeight="1">
      <c r="A13" s="5">
        <v>8</v>
      </c>
      <c r="B13" s="15" t="s">
        <v>55</v>
      </c>
      <c r="C13" s="7">
        <v>24565.46</v>
      </c>
    </row>
    <row r="14" spans="1:3" ht="29.25" customHeight="1">
      <c r="A14" s="5">
        <v>9</v>
      </c>
      <c r="B14" s="1" t="s">
        <v>60</v>
      </c>
      <c r="C14" s="7">
        <v>58154.98</v>
      </c>
    </row>
    <row r="15" spans="1:3" ht="29.25" customHeight="1">
      <c r="A15" s="5">
        <v>10</v>
      </c>
      <c r="B15" s="1" t="s">
        <v>26</v>
      </c>
      <c r="C15" s="7">
        <v>10528.06</v>
      </c>
    </row>
    <row r="16" spans="1:3" ht="29.25" customHeight="1">
      <c r="A16" s="5">
        <v>11</v>
      </c>
      <c r="B16" s="15" t="s">
        <v>54</v>
      </c>
      <c r="C16" s="7">
        <v>17546.76</v>
      </c>
    </row>
    <row r="17" spans="1:3" ht="29.25" customHeight="1">
      <c r="A17" s="5">
        <v>12</v>
      </c>
      <c r="B17" s="1" t="s">
        <v>25</v>
      </c>
      <c r="C17" s="7">
        <v>129344.69</v>
      </c>
    </row>
    <row r="18" spans="1:3" ht="29.25" customHeight="1">
      <c r="A18" s="5"/>
      <c r="B18" s="2" t="s">
        <v>44</v>
      </c>
      <c r="C18" s="6">
        <f>SUM(C6:C17)</f>
        <v>561496.3200000001</v>
      </c>
    </row>
    <row r="19" spans="1:3" ht="29.25" customHeight="1">
      <c r="A19" s="11"/>
      <c r="B19" s="12" t="s">
        <v>45</v>
      </c>
      <c r="C19" s="13">
        <v>561496.32</v>
      </c>
    </row>
    <row r="20" spans="1:3" ht="29.25" customHeight="1">
      <c r="A20" s="5"/>
      <c r="B20" s="2" t="s">
        <v>4</v>
      </c>
      <c r="C20" s="6">
        <f>C19-C18</f>
        <v>0</v>
      </c>
    </row>
    <row r="21" spans="1:3" ht="15">
      <c r="A21" s="9"/>
      <c r="B21" s="10"/>
      <c r="C21" s="8"/>
    </row>
    <row r="22" spans="1:3" ht="15">
      <c r="A22" s="9"/>
      <c r="B22" s="10"/>
      <c r="C22" s="8"/>
    </row>
    <row r="23" spans="1:3" ht="15">
      <c r="A23" s="9"/>
      <c r="B23" s="10"/>
      <c r="C23" s="8"/>
    </row>
    <row r="24" spans="1:3" ht="15">
      <c r="A24" s="9"/>
      <c r="B24" s="10"/>
      <c r="C24" s="8"/>
    </row>
    <row r="25" spans="1:3" ht="15">
      <c r="A25" s="9"/>
      <c r="B25" s="10"/>
      <c r="C25" s="8"/>
    </row>
    <row r="26" spans="1:3" ht="15">
      <c r="A26" s="9"/>
      <c r="B26" s="10"/>
      <c r="C26" s="8"/>
    </row>
    <row r="27" spans="1:3" ht="15">
      <c r="A27" s="9"/>
      <c r="B27" s="10"/>
      <c r="C27" s="8"/>
    </row>
    <row r="28" spans="1:3" ht="15">
      <c r="A28" s="9"/>
      <c r="B28" s="10"/>
      <c r="C28" s="8"/>
    </row>
    <row r="29" spans="1:3" ht="15">
      <c r="A29" s="9"/>
      <c r="B29" s="10"/>
      <c r="C29" s="8"/>
    </row>
    <row r="30" spans="1:3" ht="15">
      <c r="A30" s="9"/>
      <c r="B30" s="10"/>
      <c r="C30" s="8"/>
    </row>
    <row r="31" spans="1:3" ht="15">
      <c r="A31" s="9"/>
      <c r="B31" s="10"/>
      <c r="C31" s="8"/>
    </row>
    <row r="32" spans="1:3" ht="15">
      <c r="A32" s="9"/>
      <c r="B32" s="10"/>
      <c r="C32" s="8"/>
    </row>
    <row r="33" spans="1:3" ht="15">
      <c r="A33" s="9"/>
      <c r="B33" s="10" t="s">
        <v>32</v>
      </c>
      <c r="C33" s="8" t="s">
        <v>33</v>
      </c>
    </row>
    <row r="34" spans="1:3" ht="15">
      <c r="A34" s="9"/>
      <c r="B34" s="10"/>
      <c r="C34" s="8"/>
    </row>
    <row r="35" spans="1:3" ht="15">
      <c r="A35" s="9"/>
      <c r="B35" s="10"/>
      <c r="C35" s="8"/>
    </row>
    <row r="36" spans="1:3" ht="15">
      <c r="A36" s="9"/>
      <c r="B36" s="10"/>
      <c r="C36" s="8"/>
    </row>
    <row r="37" spans="1:3" ht="15">
      <c r="A37" s="9"/>
      <c r="B37" s="10"/>
      <c r="C37" s="8"/>
    </row>
    <row r="38" spans="1:3" ht="15">
      <c r="A38" s="9"/>
      <c r="B38" s="10"/>
      <c r="C38" s="8"/>
    </row>
    <row r="39" spans="1:3" ht="15">
      <c r="A39" s="9"/>
      <c r="B39" s="10"/>
      <c r="C39" s="8"/>
    </row>
    <row r="40" spans="1:3" ht="15">
      <c r="A40" s="9"/>
      <c r="B40" s="10" t="s">
        <v>27</v>
      </c>
      <c r="C40" s="8" t="s">
        <v>28</v>
      </c>
    </row>
    <row r="41" spans="1:3" ht="15">
      <c r="A41" s="9"/>
      <c r="B41" s="23" t="s">
        <v>29</v>
      </c>
      <c r="C41" s="24" t="s">
        <v>30</v>
      </c>
    </row>
    <row r="42" spans="1:3" ht="15">
      <c r="A42" s="9"/>
      <c r="B42" s="10"/>
      <c r="C42" s="8"/>
    </row>
    <row r="43" spans="1:3" ht="15">
      <c r="A43" s="9"/>
      <c r="B43" s="10"/>
      <c r="C43" s="8"/>
    </row>
    <row r="44" spans="1:3" ht="16.5" customHeight="1">
      <c r="A44" s="29" t="s">
        <v>7</v>
      </c>
      <c r="B44" s="29"/>
      <c r="C44" s="29"/>
    </row>
    <row r="45" spans="1:3" ht="16.5" customHeight="1">
      <c r="A45" s="28" t="s">
        <v>8</v>
      </c>
      <c r="B45" s="28"/>
      <c r="C45" s="28"/>
    </row>
    <row r="46" spans="1:3" ht="16.5" customHeight="1">
      <c r="A46" s="28" t="s">
        <v>9</v>
      </c>
      <c r="B46" s="28"/>
      <c r="C46" s="28"/>
    </row>
    <row r="47" spans="1:3" ht="16.5" customHeight="1">
      <c r="A47" s="28" t="s">
        <v>41</v>
      </c>
      <c r="B47" s="28"/>
      <c r="C47" s="28"/>
    </row>
    <row r="48" spans="1:3" ht="17.25" customHeight="1">
      <c r="A48" s="16"/>
      <c r="B48" s="16"/>
      <c r="C48" s="16"/>
    </row>
    <row r="49" spans="1:3" ht="32.25" customHeight="1">
      <c r="A49" s="3" t="s">
        <v>0</v>
      </c>
      <c r="B49" s="4" t="s">
        <v>10</v>
      </c>
      <c r="C49" s="3" t="s">
        <v>36</v>
      </c>
    </row>
    <row r="50" spans="1:3" ht="30.75" customHeight="1">
      <c r="A50" s="5">
        <v>1</v>
      </c>
      <c r="B50" s="2" t="s">
        <v>34</v>
      </c>
      <c r="C50" s="6">
        <v>44424.23000000001</v>
      </c>
    </row>
    <row r="51" spans="1:3" ht="29.25" customHeight="1">
      <c r="A51" s="5">
        <v>2</v>
      </c>
      <c r="B51" s="2" t="s">
        <v>46</v>
      </c>
      <c r="C51" s="6">
        <v>350935.2</v>
      </c>
    </row>
    <row r="52" spans="1:3" ht="18" customHeight="1">
      <c r="A52" s="5">
        <v>3</v>
      </c>
      <c r="B52" s="2" t="s">
        <v>47</v>
      </c>
      <c r="C52" s="6">
        <v>309890.96</v>
      </c>
    </row>
    <row r="53" spans="1:3" ht="26.25" customHeight="1">
      <c r="A53" s="17" t="s">
        <v>11</v>
      </c>
      <c r="B53" s="21" t="s">
        <v>69</v>
      </c>
      <c r="C53" s="27">
        <f>6066+6407</f>
        <v>12473</v>
      </c>
    </row>
    <row r="54" spans="1:3" ht="26.25" customHeight="1">
      <c r="A54" s="17" t="s">
        <v>12</v>
      </c>
      <c r="B54" s="21" t="s">
        <v>92</v>
      </c>
      <c r="C54" s="27">
        <v>7372</v>
      </c>
    </row>
    <row r="55" spans="1:3" ht="26.25" customHeight="1">
      <c r="A55" s="17" t="s">
        <v>13</v>
      </c>
      <c r="B55" s="21" t="s">
        <v>70</v>
      </c>
      <c r="C55" s="27">
        <v>1461</v>
      </c>
    </row>
    <row r="56" spans="1:3" ht="26.25" customHeight="1">
      <c r="A56" s="17" t="s">
        <v>14</v>
      </c>
      <c r="B56" s="21" t="s">
        <v>93</v>
      </c>
      <c r="C56" s="27">
        <v>108647</v>
      </c>
    </row>
    <row r="57" spans="1:3" ht="26.25" customHeight="1">
      <c r="A57" s="17" t="s">
        <v>15</v>
      </c>
      <c r="B57" s="21" t="s">
        <v>94</v>
      </c>
      <c r="C57" s="27">
        <v>1174</v>
      </c>
    </row>
    <row r="58" spans="1:3" ht="26.25" customHeight="1">
      <c r="A58" s="17" t="s">
        <v>16</v>
      </c>
      <c r="B58" s="21" t="s">
        <v>95</v>
      </c>
      <c r="C58" s="27">
        <v>5738</v>
      </c>
    </row>
    <row r="59" spans="1:3" ht="26.25" customHeight="1">
      <c r="A59" s="17" t="s">
        <v>19</v>
      </c>
      <c r="B59" s="21" t="s">
        <v>96</v>
      </c>
      <c r="C59" s="27">
        <v>42400</v>
      </c>
    </row>
    <row r="60" spans="1:3" ht="26.25" customHeight="1">
      <c r="A60" s="17" t="s">
        <v>20</v>
      </c>
      <c r="B60" s="21" t="s">
        <v>97</v>
      </c>
      <c r="C60" s="27">
        <v>4135</v>
      </c>
    </row>
    <row r="61" spans="1:3" ht="26.25" customHeight="1">
      <c r="A61" s="17" t="s">
        <v>21</v>
      </c>
      <c r="B61" s="21" t="s">
        <v>98</v>
      </c>
      <c r="C61" s="27">
        <v>12371</v>
      </c>
    </row>
    <row r="62" spans="1:3" ht="26.25" customHeight="1">
      <c r="A62" s="17" t="s">
        <v>22</v>
      </c>
      <c r="B62" s="21" t="s">
        <v>99</v>
      </c>
      <c r="C62" s="27">
        <v>2250</v>
      </c>
    </row>
    <row r="63" spans="1:3" ht="26.25" customHeight="1">
      <c r="A63" s="17" t="s">
        <v>23</v>
      </c>
      <c r="B63" s="21" t="s">
        <v>100</v>
      </c>
      <c r="C63" s="27">
        <v>67200</v>
      </c>
    </row>
    <row r="64" spans="1:3" ht="26.25" customHeight="1">
      <c r="A64" s="17" t="s">
        <v>24</v>
      </c>
      <c r="B64" s="21" t="s">
        <v>101</v>
      </c>
      <c r="C64" s="27">
        <v>16012</v>
      </c>
    </row>
    <row r="65" spans="1:3" ht="26.25" customHeight="1">
      <c r="A65" s="17" t="s">
        <v>87</v>
      </c>
      <c r="B65" s="21" t="s">
        <v>102</v>
      </c>
      <c r="C65" s="27">
        <v>18660</v>
      </c>
    </row>
    <row r="66" spans="1:3" ht="26.25" customHeight="1">
      <c r="A66" s="17" t="s">
        <v>88</v>
      </c>
      <c r="B66" s="21" t="s">
        <v>103</v>
      </c>
      <c r="C66" s="27">
        <v>1910</v>
      </c>
    </row>
    <row r="67" spans="1:3" ht="26.25" customHeight="1">
      <c r="A67" s="17" t="s">
        <v>89</v>
      </c>
      <c r="B67" s="21" t="s">
        <v>104</v>
      </c>
      <c r="C67" s="27">
        <v>7411</v>
      </c>
    </row>
    <row r="68" spans="1:3" ht="26.25" customHeight="1">
      <c r="A68" s="17" t="s">
        <v>90</v>
      </c>
      <c r="B68" s="18" t="s">
        <v>18</v>
      </c>
      <c r="C68" s="19">
        <f>C52-C53-C54-C55-C56-C57-C58-C59-C60-C61-C62-C63-C64-C65-C66-C67</f>
        <v>676.960000000021</v>
      </c>
    </row>
    <row r="69" spans="1:3" ht="27" customHeight="1">
      <c r="A69" s="5">
        <v>4</v>
      </c>
      <c r="B69" s="2" t="s">
        <v>48</v>
      </c>
      <c r="C69" s="20">
        <f>C50+C51-C52</f>
        <v>85468.47000000003</v>
      </c>
    </row>
    <row r="76" spans="2:3" ht="15">
      <c r="B76" s="10" t="s">
        <v>32</v>
      </c>
      <c r="C76" s="8" t="s">
        <v>33</v>
      </c>
    </row>
    <row r="77" spans="2:3" ht="15">
      <c r="B77" s="10"/>
      <c r="C77" s="8"/>
    </row>
    <row r="78" spans="2:3" ht="15">
      <c r="B78" s="10"/>
      <c r="C78" s="8"/>
    </row>
    <row r="79" spans="2:3" ht="15">
      <c r="B79" s="10"/>
      <c r="C79" s="8"/>
    </row>
    <row r="80" spans="2:3" ht="15">
      <c r="B80" s="10"/>
      <c r="C80" s="8"/>
    </row>
    <row r="81" spans="2:3" ht="15">
      <c r="B81" s="10"/>
      <c r="C81" s="8"/>
    </row>
    <row r="82" spans="2:3" ht="15">
      <c r="B82" s="10"/>
      <c r="C82" s="8"/>
    </row>
    <row r="83" spans="2:3" ht="15">
      <c r="B83" s="10" t="s">
        <v>27</v>
      </c>
      <c r="C83" s="8" t="s">
        <v>28</v>
      </c>
    </row>
    <row r="84" spans="2:3" ht="15">
      <c r="B84" s="23" t="s">
        <v>29</v>
      </c>
      <c r="C84" s="24" t="s">
        <v>30</v>
      </c>
    </row>
  </sheetData>
  <sheetProtection/>
  <mergeCells count="7">
    <mergeCell ref="A47:C47"/>
    <mergeCell ref="A2:C2"/>
    <mergeCell ref="A3:C3"/>
    <mergeCell ref="A1:C1"/>
    <mergeCell ref="A44:C44"/>
    <mergeCell ref="A45:C45"/>
    <mergeCell ref="A46:C4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0"/>
  <sheetViews>
    <sheetView view="pageBreakPreview" zoomScaleSheetLayoutView="100" zoomScalePageLayoutView="0" workbookViewId="0" topLeftCell="A1">
      <selection activeCell="C19" activeCellId="1" sqref="C52 C19"/>
    </sheetView>
  </sheetViews>
  <sheetFormatPr defaultColWidth="9.140625" defaultRowHeight="12.75"/>
  <cols>
    <col min="1" max="1" width="4.421875" style="14" customWidth="1"/>
    <col min="2" max="2" width="81.421875" style="14" customWidth="1"/>
    <col min="3" max="3" width="18.57421875" style="14" customWidth="1"/>
    <col min="4" max="16384" width="9.140625" style="14" customWidth="1"/>
  </cols>
  <sheetData>
    <row r="1" spans="1:3" ht="15">
      <c r="A1" s="29" t="s">
        <v>31</v>
      </c>
      <c r="B1" s="29"/>
      <c r="C1" s="29"/>
    </row>
    <row r="2" spans="1:3" ht="15">
      <c r="A2" s="28" t="s">
        <v>5</v>
      </c>
      <c r="B2" s="28"/>
      <c r="C2" s="28"/>
    </row>
    <row r="3" spans="1:3" ht="15">
      <c r="A3" s="28" t="s">
        <v>42</v>
      </c>
      <c r="B3" s="28"/>
      <c r="C3" s="28"/>
    </row>
    <row r="4" ht="16.5" customHeight="1"/>
    <row r="5" spans="1:3" ht="33.75" customHeight="1">
      <c r="A5" s="3" t="s">
        <v>0</v>
      </c>
      <c r="B5" s="4" t="s">
        <v>3</v>
      </c>
      <c r="C5" s="3" t="s">
        <v>36</v>
      </c>
    </row>
    <row r="6" spans="1:3" ht="50.25" customHeight="1">
      <c r="A6" s="5">
        <v>1</v>
      </c>
      <c r="B6" s="15" t="s">
        <v>17</v>
      </c>
      <c r="C6" s="7">
        <v>159886.02</v>
      </c>
    </row>
    <row r="7" spans="1:3" ht="32.25" customHeight="1">
      <c r="A7" s="5">
        <v>2</v>
      </c>
      <c r="B7" s="15" t="s">
        <v>6</v>
      </c>
      <c r="C7" s="7">
        <v>58081.04</v>
      </c>
    </row>
    <row r="8" spans="1:3" ht="30">
      <c r="A8" s="5">
        <v>3</v>
      </c>
      <c r="B8" s="15" t="s">
        <v>49</v>
      </c>
      <c r="C8" s="7">
        <v>57428.45</v>
      </c>
    </row>
    <row r="9" spans="1:3" ht="27.75" customHeight="1">
      <c r="A9" s="5">
        <v>4</v>
      </c>
      <c r="B9" s="15" t="s">
        <v>50</v>
      </c>
      <c r="C9" s="7">
        <v>9136.34</v>
      </c>
    </row>
    <row r="10" spans="1:3" ht="27.75" customHeight="1">
      <c r="A10" s="5">
        <v>5</v>
      </c>
      <c r="B10" s="15" t="s">
        <v>51</v>
      </c>
      <c r="C10" s="7">
        <v>9788.94</v>
      </c>
    </row>
    <row r="11" spans="1:3" ht="27.75" customHeight="1">
      <c r="A11" s="5">
        <v>6</v>
      </c>
      <c r="B11" s="1" t="s">
        <v>1</v>
      </c>
      <c r="C11" s="7">
        <v>118119.88</v>
      </c>
    </row>
    <row r="12" spans="1:3" ht="27.75" customHeight="1">
      <c r="A12" s="5">
        <v>7</v>
      </c>
      <c r="B12" s="1" t="s">
        <v>2</v>
      </c>
      <c r="C12" s="7">
        <v>9136.34</v>
      </c>
    </row>
    <row r="13" spans="1:3" ht="27.75" customHeight="1">
      <c r="A13" s="5">
        <v>8</v>
      </c>
      <c r="B13" s="15" t="s">
        <v>55</v>
      </c>
      <c r="C13" s="7">
        <v>31977.2</v>
      </c>
    </row>
    <row r="14" spans="1:3" ht="27.75" customHeight="1">
      <c r="A14" s="5">
        <v>9</v>
      </c>
      <c r="B14" s="1" t="s">
        <v>60</v>
      </c>
      <c r="C14" s="7">
        <v>75701.14</v>
      </c>
    </row>
    <row r="15" spans="1:3" ht="27.75" customHeight="1">
      <c r="A15" s="5">
        <v>10</v>
      </c>
      <c r="B15" s="1" t="s">
        <v>26</v>
      </c>
      <c r="C15" s="7">
        <v>13704.52</v>
      </c>
    </row>
    <row r="16" spans="1:3" ht="27.75" customHeight="1">
      <c r="A16" s="5">
        <v>11</v>
      </c>
      <c r="B16" s="15" t="s">
        <v>54</v>
      </c>
      <c r="C16" s="7">
        <v>22840.86</v>
      </c>
    </row>
    <row r="17" spans="1:3" ht="27.75" customHeight="1">
      <c r="A17" s="5">
        <v>12</v>
      </c>
      <c r="B17" s="1" t="s">
        <v>25</v>
      </c>
      <c r="C17" s="7">
        <v>168369.77</v>
      </c>
    </row>
    <row r="18" spans="1:3" ht="27.75" customHeight="1">
      <c r="A18" s="5"/>
      <c r="B18" s="2" t="s">
        <v>44</v>
      </c>
      <c r="C18" s="6">
        <f>SUM(C6:C17)</f>
        <v>734170.5000000001</v>
      </c>
    </row>
    <row r="19" spans="1:3" ht="27.75" customHeight="1">
      <c r="A19" s="11"/>
      <c r="B19" s="12" t="s">
        <v>45</v>
      </c>
      <c r="C19" s="13">
        <v>734170.5</v>
      </c>
    </row>
    <row r="20" spans="1:3" ht="27.75" customHeight="1">
      <c r="A20" s="5"/>
      <c r="B20" s="2" t="s">
        <v>4</v>
      </c>
      <c r="C20" s="6">
        <f>C19-C18</f>
        <v>0</v>
      </c>
    </row>
    <row r="21" spans="1:3" ht="15.75" customHeight="1">
      <c r="A21" s="9"/>
      <c r="B21" s="10"/>
      <c r="C21" s="8"/>
    </row>
    <row r="22" spans="1:3" ht="15.75" customHeight="1">
      <c r="A22" s="9"/>
      <c r="B22" s="10"/>
      <c r="C22" s="8"/>
    </row>
    <row r="23" spans="1:3" ht="15.75" customHeight="1">
      <c r="A23" s="9"/>
      <c r="B23" s="10"/>
      <c r="C23" s="8"/>
    </row>
    <row r="24" spans="1:3" ht="15.75" customHeight="1">
      <c r="A24" s="9"/>
      <c r="B24" s="10"/>
      <c r="C24" s="8"/>
    </row>
    <row r="25" spans="1:3" ht="15.75" customHeight="1">
      <c r="A25" s="9"/>
      <c r="B25" s="10"/>
      <c r="C25" s="8"/>
    </row>
    <row r="26" spans="1:3" ht="15.75" customHeight="1">
      <c r="A26" s="9"/>
      <c r="B26" s="10"/>
      <c r="C26" s="8"/>
    </row>
    <row r="27" spans="1:3" ht="15.75" customHeight="1">
      <c r="A27" s="9"/>
      <c r="B27" s="10"/>
      <c r="C27" s="8"/>
    </row>
    <row r="28" spans="1:3" ht="15.75" customHeight="1">
      <c r="A28" s="9"/>
      <c r="B28" s="10"/>
      <c r="C28" s="8"/>
    </row>
    <row r="29" spans="1:3" ht="15.75" customHeight="1">
      <c r="A29" s="9"/>
      <c r="B29" s="10"/>
      <c r="C29" s="8"/>
    </row>
    <row r="30" spans="1:3" ht="15.75" customHeight="1">
      <c r="A30" s="9"/>
      <c r="B30" s="10"/>
      <c r="C30" s="8"/>
    </row>
    <row r="31" spans="1:3" ht="15.75" customHeight="1">
      <c r="A31" s="9"/>
      <c r="B31" s="10"/>
      <c r="C31" s="8"/>
    </row>
    <row r="32" spans="1:3" ht="15.75" customHeight="1">
      <c r="A32" s="9"/>
      <c r="B32" s="10" t="s">
        <v>32</v>
      </c>
      <c r="C32" s="8" t="s">
        <v>33</v>
      </c>
    </row>
    <row r="33" spans="1:3" ht="15.75" customHeight="1">
      <c r="A33" s="9"/>
      <c r="B33" s="10"/>
      <c r="C33" s="8"/>
    </row>
    <row r="34" spans="1:3" ht="15.75" customHeight="1">
      <c r="A34" s="9"/>
      <c r="B34" s="10"/>
      <c r="C34" s="8"/>
    </row>
    <row r="35" spans="1:3" ht="15.75" customHeight="1">
      <c r="A35" s="9"/>
      <c r="B35" s="10"/>
      <c r="C35" s="8"/>
    </row>
    <row r="36" spans="1:3" ht="15.75" customHeight="1">
      <c r="A36" s="9"/>
      <c r="B36" s="10"/>
      <c r="C36" s="8"/>
    </row>
    <row r="37" spans="1:3" ht="15.75" customHeight="1">
      <c r="A37" s="9"/>
      <c r="B37" s="10"/>
      <c r="C37" s="8"/>
    </row>
    <row r="38" spans="1:3" ht="15.75" customHeight="1">
      <c r="A38" s="9"/>
      <c r="B38" s="10"/>
      <c r="C38" s="8"/>
    </row>
    <row r="39" spans="1:3" ht="15.75" customHeight="1">
      <c r="A39" s="9"/>
      <c r="B39" s="10" t="s">
        <v>27</v>
      </c>
      <c r="C39" s="8" t="s">
        <v>28</v>
      </c>
    </row>
    <row r="40" spans="1:3" ht="15.75" customHeight="1">
      <c r="A40" s="9"/>
      <c r="B40" s="23" t="s">
        <v>29</v>
      </c>
      <c r="C40" s="24" t="s">
        <v>30</v>
      </c>
    </row>
    <row r="41" spans="1:3" ht="15.75" customHeight="1">
      <c r="A41" s="9"/>
      <c r="B41" s="10"/>
      <c r="C41" s="8"/>
    </row>
    <row r="42" spans="1:3" ht="15.75" customHeight="1">
      <c r="A42" s="9"/>
      <c r="B42" s="10"/>
      <c r="C42" s="8"/>
    </row>
    <row r="43" spans="1:3" ht="15.75" customHeight="1">
      <c r="A43" s="9"/>
      <c r="B43" s="10"/>
      <c r="C43" s="8"/>
    </row>
    <row r="44" spans="1:3" ht="15.75" customHeight="1">
      <c r="A44" s="29" t="s">
        <v>7</v>
      </c>
      <c r="B44" s="29"/>
      <c r="C44" s="29"/>
    </row>
    <row r="45" spans="1:3" ht="15.75" customHeight="1">
      <c r="A45" s="28" t="s">
        <v>8</v>
      </c>
      <c r="B45" s="28"/>
      <c r="C45" s="28"/>
    </row>
    <row r="46" spans="1:3" ht="15.75" customHeight="1">
      <c r="A46" s="28" t="s">
        <v>9</v>
      </c>
      <c r="B46" s="28"/>
      <c r="C46" s="28"/>
    </row>
    <row r="47" spans="1:3" ht="15.75" customHeight="1">
      <c r="A47" s="28" t="s">
        <v>43</v>
      </c>
      <c r="B47" s="28"/>
      <c r="C47" s="28"/>
    </row>
    <row r="48" spans="1:3" ht="15" customHeight="1">
      <c r="A48" s="16"/>
      <c r="B48" s="16"/>
      <c r="C48" s="16"/>
    </row>
    <row r="49" spans="1:3" ht="31.5" customHeight="1">
      <c r="A49" s="3" t="s">
        <v>0</v>
      </c>
      <c r="B49" s="4" t="s">
        <v>10</v>
      </c>
      <c r="C49" s="3" t="s">
        <v>36</v>
      </c>
    </row>
    <row r="50" spans="1:3" ht="30.75" customHeight="1">
      <c r="A50" s="5">
        <v>1</v>
      </c>
      <c r="B50" s="2" t="s">
        <v>34</v>
      </c>
      <c r="C50" s="6">
        <v>88686.22</v>
      </c>
    </row>
    <row r="51" spans="1:3" ht="30.75" customHeight="1">
      <c r="A51" s="5">
        <v>2</v>
      </c>
      <c r="B51" s="2" t="s">
        <v>46</v>
      </c>
      <c r="C51" s="6">
        <v>522076.8</v>
      </c>
    </row>
    <row r="52" spans="1:3" ht="21.75" customHeight="1">
      <c r="A52" s="5">
        <v>3</v>
      </c>
      <c r="B52" s="2" t="s">
        <v>47</v>
      </c>
      <c r="C52" s="6">
        <v>475793.76</v>
      </c>
    </row>
    <row r="53" spans="1:3" ht="18" customHeight="1">
      <c r="A53" s="17" t="s">
        <v>11</v>
      </c>
      <c r="B53" s="22" t="s">
        <v>105</v>
      </c>
      <c r="C53" s="27">
        <v>458</v>
      </c>
    </row>
    <row r="54" spans="1:3" ht="18" customHeight="1">
      <c r="A54" s="17" t="s">
        <v>12</v>
      </c>
      <c r="B54" s="22" t="s">
        <v>106</v>
      </c>
      <c r="C54" s="27">
        <v>26000</v>
      </c>
    </row>
    <row r="55" spans="1:3" ht="18" customHeight="1">
      <c r="A55" s="17" t="s">
        <v>13</v>
      </c>
      <c r="B55" s="22" t="s">
        <v>107</v>
      </c>
      <c r="C55" s="27">
        <v>651</v>
      </c>
    </row>
    <row r="56" spans="1:3" ht="25.5">
      <c r="A56" s="17" t="s">
        <v>14</v>
      </c>
      <c r="B56" s="22" t="s">
        <v>108</v>
      </c>
      <c r="C56" s="27">
        <v>17222</v>
      </c>
    </row>
    <row r="57" spans="1:3" ht="18.75" customHeight="1">
      <c r="A57" s="17" t="s">
        <v>15</v>
      </c>
      <c r="B57" s="22" t="s">
        <v>109</v>
      </c>
      <c r="C57" s="27">
        <v>2000</v>
      </c>
    </row>
    <row r="58" spans="1:3" ht="18.75" customHeight="1">
      <c r="A58" s="17" t="s">
        <v>16</v>
      </c>
      <c r="B58" s="22" t="s">
        <v>110</v>
      </c>
      <c r="C58" s="27">
        <v>80000</v>
      </c>
    </row>
    <row r="59" spans="1:3" ht="18.75" customHeight="1">
      <c r="A59" s="17" t="s">
        <v>19</v>
      </c>
      <c r="B59" s="22" t="s">
        <v>111</v>
      </c>
      <c r="C59" s="27">
        <v>6649</v>
      </c>
    </row>
    <row r="60" spans="1:3" ht="18.75" customHeight="1">
      <c r="A60" s="17" t="s">
        <v>20</v>
      </c>
      <c r="B60" s="22" t="s">
        <v>112</v>
      </c>
      <c r="C60" s="27">
        <v>1542</v>
      </c>
    </row>
    <row r="61" spans="1:3" ht="18.75" customHeight="1">
      <c r="A61" s="17" t="s">
        <v>21</v>
      </c>
      <c r="B61" s="22" t="s">
        <v>113</v>
      </c>
      <c r="C61" s="27">
        <v>38500</v>
      </c>
    </row>
    <row r="62" spans="1:3" ht="18.75" customHeight="1">
      <c r="A62" s="17" t="s">
        <v>22</v>
      </c>
      <c r="B62" s="22" t="s">
        <v>114</v>
      </c>
      <c r="C62" s="27">
        <v>37554</v>
      </c>
    </row>
    <row r="63" spans="1:3" ht="18.75" customHeight="1">
      <c r="A63" s="17" t="s">
        <v>23</v>
      </c>
      <c r="B63" s="22" t="s">
        <v>115</v>
      </c>
      <c r="C63" s="27">
        <v>1199</v>
      </c>
    </row>
    <row r="64" spans="1:3" ht="18.75" customHeight="1">
      <c r="A64" s="17" t="s">
        <v>24</v>
      </c>
      <c r="B64" s="22" t="s">
        <v>116</v>
      </c>
      <c r="C64" s="27">
        <v>116000</v>
      </c>
    </row>
    <row r="65" spans="1:3" ht="18.75" customHeight="1">
      <c r="A65" s="17" t="s">
        <v>87</v>
      </c>
      <c r="B65" s="22" t="s">
        <v>137</v>
      </c>
      <c r="C65" s="27">
        <f>1936+1738.8</f>
        <v>3674.8</v>
      </c>
    </row>
    <row r="66" spans="1:3" ht="18.75" customHeight="1">
      <c r="A66" s="17" t="s">
        <v>88</v>
      </c>
      <c r="B66" s="22" t="s">
        <v>117</v>
      </c>
      <c r="C66" s="27">
        <v>50309</v>
      </c>
    </row>
    <row r="67" spans="1:3" ht="25.5">
      <c r="A67" s="17" t="s">
        <v>89</v>
      </c>
      <c r="B67" s="22" t="s">
        <v>118</v>
      </c>
      <c r="C67" s="27">
        <v>15505</v>
      </c>
    </row>
    <row r="68" spans="1:3" ht="18.75" customHeight="1">
      <c r="A68" s="17" t="s">
        <v>90</v>
      </c>
      <c r="B68" s="22" t="s">
        <v>119</v>
      </c>
      <c r="C68" s="27">
        <v>21000</v>
      </c>
    </row>
    <row r="69" spans="1:3" ht="18.75" customHeight="1">
      <c r="A69" s="17" t="s">
        <v>91</v>
      </c>
      <c r="B69" s="22" t="s">
        <v>120</v>
      </c>
      <c r="C69" s="27">
        <v>3972</v>
      </c>
    </row>
    <row r="70" spans="1:3" ht="18.75" customHeight="1">
      <c r="A70" s="17" t="s">
        <v>128</v>
      </c>
      <c r="B70" s="22" t="s">
        <v>121</v>
      </c>
      <c r="C70" s="27">
        <v>338</v>
      </c>
    </row>
    <row r="71" spans="1:3" ht="18.75" customHeight="1">
      <c r="A71" s="17" t="s">
        <v>129</v>
      </c>
      <c r="B71" s="22" t="s">
        <v>122</v>
      </c>
      <c r="C71" s="27">
        <v>19617</v>
      </c>
    </row>
    <row r="72" spans="1:3" ht="18.75" customHeight="1">
      <c r="A72" s="17" t="s">
        <v>130</v>
      </c>
      <c r="B72" s="22" t="s">
        <v>123</v>
      </c>
      <c r="C72" s="27">
        <v>500</v>
      </c>
    </row>
    <row r="73" spans="1:3" ht="25.5">
      <c r="A73" s="17" t="s">
        <v>131</v>
      </c>
      <c r="B73" s="22" t="s">
        <v>124</v>
      </c>
      <c r="C73" s="27">
        <v>22042</v>
      </c>
    </row>
    <row r="74" spans="1:3" ht="18.75" customHeight="1">
      <c r="A74" s="17" t="s">
        <v>132</v>
      </c>
      <c r="B74" s="22" t="s">
        <v>125</v>
      </c>
      <c r="C74" s="27">
        <v>575</v>
      </c>
    </row>
    <row r="75" spans="1:3" ht="25.5">
      <c r="A75" s="17" t="s">
        <v>133</v>
      </c>
      <c r="B75" s="22" t="s">
        <v>65</v>
      </c>
      <c r="C75" s="27">
        <v>4738.88</v>
      </c>
    </row>
    <row r="76" spans="1:3" ht="18" customHeight="1">
      <c r="A76" s="17" t="s">
        <v>134</v>
      </c>
      <c r="B76" s="22" t="s">
        <v>126</v>
      </c>
      <c r="C76" s="27">
        <v>1803</v>
      </c>
    </row>
    <row r="77" spans="1:3" ht="18" customHeight="1">
      <c r="A77" s="17" t="s">
        <v>135</v>
      </c>
      <c r="B77" s="22" t="s">
        <v>127</v>
      </c>
      <c r="C77" s="27">
        <v>1216</v>
      </c>
    </row>
    <row r="78" spans="1:3" ht="21" customHeight="1">
      <c r="A78" s="17" t="s">
        <v>136</v>
      </c>
      <c r="B78" s="18" t="s">
        <v>18</v>
      </c>
      <c r="C78" s="19">
        <f>C52-C53-C54-C55-C56-C57-C58-C59-C60-C61-C62-C63-C64-C65-C66-C67-C68-C69-C70-C71-C72-C73-C74-C75-C76-C77</f>
        <v>2728.080000000021</v>
      </c>
    </row>
    <row r="79" spans="1:3" ht="32.25" customHeight="1">
      <c r="A79" s="5">
        <v>4</v>
      </c>
      <c r="B79" s="2" t="s">
        <v>48</v>
      </c>
      <c r="C79" s="20">
        <f>C50+C51-C52</f>
        <v>134969.26</v>
      </c>
    </row>
    <row r="83" spans="2:3" ht="15">
      <c r="B83" s="10" t="s">
        <v>32</v>
      </c>
      <c r="C83" s="8" t="s">
        <v>33</v>
      </c>
    </row>
    <row r="84" spans="2:3" ht="15">
      <c r="B84" s="10"/>
      <c r="C84" s="8"/>
    </row>
    <row r="85" spans="2:3" ht="15">
      <c r="B85" s="10"/>
      <c r="C85" s="8"/>
    </row>
    <row r="86" spans="2:3" ht="15">
      <c r="B86" s="10"/>
      <c r="C86" s="8"/>
    </row>
    <row r="87" spans="2:3" ht="15">
      <c r="B87" s="10"/>
      <c r="C87" s="8"/>
    </row>
    <row r="88" spans="2:3" ht="15">
      <c r="B88" s="10"/>
      <c r="C88" s="8"/>
    </row>
    <row r="89" spans="2:3" ht="15">
      <c r="B89" s="10" t="s">
        <v>27</v>
      </c>
      <c r="C89" s="8" t="s">
        <v>28</v>
      </c>
    </row>
    <row r="90" spans="2:3" ht="15">
      <c r="B90" s="23" t="s">
        <v>29</v>
      </c>
      <c r="C90" s="24" t="s">
        <v>30</v>
      </c>
    </row>
  </sheetData>
  <sheetProtection/>
  <mergeCells count="7">
    <mergeCell ref="A47:C47"/>
    <mergeCell ref="A44:C44"/>
    <mergeCell ref="A45:C45"/>
    <mergeCell ref="A1:C1"/>
    <mergeCell ref="A2:C2"/>
    <mergeCell ref="A3:C3"/>
    <mergeCell ref="A46:C4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2017-03-28T13:13:05Z</cp:lastPrinted>
  <dcterms:created xsi:type="dcterms:W3CDTF">1996-10-08T23:32:33Z</dcterms:created>
  <dcterms:modified xsi:type="dcterms:W3CDTF">2017-03-29T08:38:43Z</dcterms:modified>
  <cp:category/>
  <cp:version/>
  <cp:contentType/>
  <cp:contentStatus/>
</cp:coreProperties>
</file>