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948" activeTab="5"/>
  </bookViews>
  <sheets>
    <sheet name="МРЦ 1" sheetId="1" r:id="rId1"/>
    <sheet name="МРЦ 2" sheetId="2" r:id="rId2"/>
    <sheet name="МРЦ 2-2" sheetId="3" r:id="rId3"/>
    <sheet name="МРЦ 3" sheetId="4" r:id="rId4"/>
    <sheet name="МРЦ 4" sheetId="5" r:id="rId5"/>
    <sheet name="МРЦ 5" sheetId="6" r:id="rId6"/>
    <sheet name="МРЦ 6" sheetId="7" r:id="rId7"/>
  </sheets>
  <definedNames>
    <definedName name="_xlnm.Print_Area" localSheetId="0">'МРЦ 1'!$A$1:$C$87</definedName>
    <definedName name="_xlnm.Print_Area" localSheetId="1">'МРЦ 2'!$A$1:$C$87</definedName>
    <definedName name="_xlnm.Print_Area" localSheetId="2">'МРЦ 2-2'!$A$1:$C$79</definedName>
    <definedName name="_xlnm.Print_Area" localSheetId="3">'МРЦ 3'!$A$1:$C$80</definedName>
    <definedName name="_xlnm.Print_Area" localSheetId="4">'МРЦ 4'!$A$1:$C$89</definedName>
    <definedName name="_xlnm.Print_Area" localSheetId="5">'МРЦ 5'!$A$1:$C$84</definedName>
    <definedName name="_xlnm.Print_Area" localSheetId="6">'МРЦ 6'!$A$1:$C$83</definedName>
  </definedNames>
  <calcPr fullCalcOnLoad="1"/>
</workbook>
</file>

<file path=xl/sharedStrings.xml><?xml version="1.0" encoding="utf-8"?>
<sst xmlns="http://schemas.openxmlformats.org/spreadsheetml/2006/main" count="499" uniqueCount="137">
  <si>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</si>
  <si>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</si>
  <si>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</si>
  <si>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</si>
  <si>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</si>
  <si>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 xml:space="preserve">Отчет о фактическом выполнении 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</si>
  <si>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</si>
  <si>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</si>
  <si>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</si>
  <si>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</si>
  <si>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</si>
  <si>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</si>
  <si>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</si>
  <si>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</si>
  <si>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</si>
  <si>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</si>
  <si>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>3.6.</t>
  </si>
  <si>
    <t>Прочие работы и услуги, в т.ч. ремонт, замена электро- и сантехнического оборудования в МОП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</si>
  <si>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</si>
  <si>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</si>
  <si>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</si>
  <si>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</si>
  <si>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</si>
  <si>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</si>
  <si>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</si>
  <si>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</si>
  <si>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</si>
  <si>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</si>
  <si>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</si>
  <si>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</si>
  <si>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</si>
  <si>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</si>
  <si>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Дератизация в МОП (3 раза)</t>
  </si>
  <si>
    <t>Техническое освидетельствование лифтов</t>
  </si>
  <si>
    <t>Уборка в местах общего пользования многоквартирного дома</t>
  </si>
  <si>
    <t>И.Р.Давлетшин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</si>
  <si>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</si>
  <si>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</si>
  <si>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</si>
  <si>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</si>
  <si>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Утилизация ТБО</t>
  </si>
  <si>
    <t>Сбор и вывоз твердых бытовых отходов  в домах с мусоропроводами</t>
  </si>
  <si>
    <t>________________</t>
  </si>
  <si>
    <t>Уборка в местах общего пользования</t>
  </si>
  <si>
    <t>_________________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</si>
  <si>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</si>
  <si>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t>Аварийно-техническое обслуживание  и содержание лифтового хозяйства, страхование лифтов</t>
  </si>
  <si>
    <t>Техническое диагностирование (экспертиза) лифтов (2 ед.), отработавших нормативный  срок службы (25 лет)</t>
  </si>
  <si>
    <t>Обрезка веток деревьев на придомовой территории</t>
  </si>
  <si>
    <t>Директор ООО "Уютный Квартал                      ______________________</t>
  </si>
  <si>
    <t>в многоквартирном доме № 1 м-он Центральный на 2015 год.</t>
  </si>
  <si>
    <t>Сумма расхода за 2015 год, руб.коп.</t>
  </si>
  <si>
    <t>Сума расхода за 2015 год, руб.коп.</t>
  </si>
  <si>
    <t>в многоквартирном доме № 2 м-он Центральный на 2015 год.</t>
  </si>
  <si>
    <t>в многоквартирном доме № 2/2 м-он Центральный на 2015 год.</t>
  </si>
  <si>
    <t>в многоквартирном доме № 3 м-он Центральный на 2015 год.</t>
  </si>
  <si>
    <t>в многоквартирном доме № 4 м-он Центральный на 2015 год.</t>
  </si>
  <si>
    <t>в многоквартирном доме № 5 м-он Центральный на 2015 год.</t>
  </si>
  <si>
    <t>в многоквартирном доме № 6 м-он Центральный на 2015 год.</t>
  </si>
  <si>
    <t>Итого расходы по содержанию общего имущества за 2015 год</t>
  </si>
  <si>
    <t>Итого начислено платы за 2015 год</t>
  </si>
  <si>
    <t>Начислено платы по статье "Текущий ремонт и прочие работы по заявкам собственников помещений МКД" за 2015 г.</t>
  </si>
  <si>
    <t>Выполнено работ, услуг за 2015 год, в т.ч. :</t>
  </si>
  <si>
    <t>Остаток начислений по статье "Текущий ремонт и прочие работы по заявкам собственников помещений МКД" на 01.04.2015 г.</t>
  </si>
  <si>
    <t>Остаток начислений по статье "Текущий ремонт и прочие работы по заявкам собственников помещений МКД" на 01.01.2016 г.</t>
  </si>
  <si>
    <t>Остаток начислений по статье "Текущий ремонт и прочие работы по заявкам собственников помещений МКД" на 01.05.2015 г.</t>
  </si>
  <si>
    <t>Дератизация в МОП (ООО "ЧеК")</t>
  </si>
  <si>
    <t>Установка оконных блоков пп.1,2 - 7 шт. (ООО "Интэн холдинг")</t>
  </si>
  <si>
    <t>Побелка бордюров, покраска ж/б колец (стоимость материалов)</t>
  </si>
  <si>
    <t>Ремонт цоколя частями</t>
  </si>
  <si>
    <t>Установка окна ПВХ п.2 (после пожара) (ООО "Интэн холдинг")</t>
  </si>
  <si>
    <t>Дезинсекция в МОП</t>
  </si>
  <si>
    <t>Ремонт мягкой кровли над кв.69,70 (240,87 кв.м.)</t>
  </si>
  <si>
    <t>Замена запорной арматуры (5 шт.) на стояках ГВС и ХВС в подвале; установка перемычки на радиаторе отопления в кв.67</t>
  </si>
  <si>
    <t>Баки под ТБО в мусорокамеры - 3 шт. (стоимость материалов)</t>
  </si>
  <si>
    <t>Установка общедомового прибора учета холодной воды (ООО "Водоканал")</t>
  </si>
  <si>
    <t>Дератизация в МОП</t>
  </si>
  <si>
    <t>Техническое обслуживание общедомового прибора учета тепловой энергии (ИП Чернов А.Ю.)</t>
  </si>
  <si>
    <t>Очистка и устранение завалов в вентиляционной системе в кв.111 (ООО "Водотеплогаз")</t>
  </si>
  <si>
    <t>Замена запорной арматуры, труб ГВС и ХВС в подвале</t>
  </si>
  <si>
    <t xml:space="preserve">Дератизация в МОП (4 раза) </t>
  </si>
  <si>
    <t xml:space="preserve">Дезинсекция в МОП (2 раза) </t>
  </si>
  <si>
    <t>Периодическая проверка вентканалов 184 шт. (ООО "Водотеплогаз")</t>
  </si>
  <si>
    <t>Ремонт вводно-распределительных устройств в МОП (стоимость материалов)</t>
  </si>
  <si>
    <t>Ремонт мягкой кровли над кв.128,129,131 п.4 (209,1 кв.м.)</t>
  </si>
  <si>
    <t>Баки в мусорокамеры - 4 шт. (стоимость материалов)</t>
  </si>
  <si>
    <t>Ремонт квартиры № 145 после затопления (стоимость материалов)</t>
  </si>
  <si>
    <t>Смена вентилей на трубопроводе ХВС (3 шт.)</t>
  </si>
  <si>
    <t>Заделка отверствия в туалете кв.67 после замены трубы; окраска стен и потолка на кухне кв.141 после затопления из вышерасположенной квартиры</t>
  </si>
  <si>
    <t>Замена канализационного стояка и отсекающих вентилей в кв.34</t>
  </si>
  <si>
    <t>Установка общедомового прибора учета тепловой энергии (ООО "Малая энергетика")</t>
  </si>
  <si>
    <t>Замена канализационных труб в подвале (56,5 м.)</t>
  </si>
  <si>
    <t>Остекление оконных рам в подъездах (стоимость материалов)</t>
  </si>
  <si>
    <t>Установка системы диспетчерской связи в лифтах (ООО фирма "Лифтремонт")</t>
  </si>
  <si>
    <t>Периодическая проверка вентканалов 72 шт. (ООО "Водотеплогаз")</t>
  </si>
  <si>
    <t>Устройство покрытий из ленолеума в лифтовых кабинах</t>
  </si>
  <si>
    <t>Щебенение придомовой территории около колодца (стоимость материалов)</t>
  </si>
  <si>
    <t>Баки под ТБО в мусорокамеры - 2 шт. (стоимость материалов)</t>
  </si>
  <si>
    <t>Окраска входной двери в пп.1,2</t>
  </si>
  <si>
    <t>Косметический ремонт п.1 (1-й этаж)</t>
  </si>
  <si>
    <t>Очистка и устранение завалов в вентиляционной системе в кв.79 (ООО "Водотеплогаз")</t>
  </si>
  <si>
    <t>Установка общедомового прибора учета тепловой энергии (ООО "Водоканал")</t>
  </si>
  <si>
    <t>Дератизация в МОП (2 раза)</t>
  </si>
  <si>
    <t>Побелка, покраска бюрдюров на придомовой территории (стоимость материалов)</t>
  </si>
  <si>
    <t>Периодическая проверка вентканалов 258 шт. (ООО "Водотеплогаз")</t>
  </si>
  <si>
    <t>Подключение стояков отопления в подвале пп.1,2</t>
  </si>
  <si>
    <t>Стенды информационные в подъезды - 3 шт. (стоимость материалов)</t>
  </si>
  <si>
    <t>Погрузка и вывоз веток с придомовой территории (транспорт МП "Благоустройство г.В.Поляны")</t>
  </si>
  <si>
    <t>Замена труб отопления в подвале; ремонт задвижек; изготовление и установка скамейки у подъезда №6</t>
  </si>
  <si>
    <t>Баки под ТБО в мусорокамеры - 5 шт. (стоимость материалов)</t>
  </si>
  <si>
    <t>Замена стояка ХВС в кв.10,14. Изготовление скамейки п.3</t>
  </si>
  <si>
    <t>Замена запорной арматуры на стояках ГВС в подвале (5 шт.)</t>
  </si>
  <si>
    <t>Прокладка труб на слив ГВС и ХВС, отопления в подвале п.4</t>
  </si>
  <si>
    <t>Остекление оконных рам в пп.1,4,7 (стоимость материалов)</t>
  </si>
  <si>
    <t>Очистка и устранение завалов в вентиляционной системе кв.100 (ООО "Водотеплогаз")</t>
  </si>
  <si>
    <t>Ремонт мягкой кровли над помещением "Ровесник" (136,38 кв.м.)</t>
  </si>
  <si>
    <t>Грунт на придомовую территорию - 5 т. (стоимость материалов)</t>
  </si>
  <si>
    <t>Замена замка на входную дверь в МОП</t>
  </si>
  <si>
    <t>Ремонт коридора в помещениях "Ровесник" после затопления с крыши</t>
  </si>
  <si>
    <t>Ремонт козырька над лоджией (ИП Альмухаметов И.Т.)</t>
  </si>
  <si>
    <t>Подключение стояков отопления в подвале</t>
  </si>
  <si>
    <t>Установка запорной арматуры (затвор Д50 - 1 шт.) на систему ГВС</t>
  </si>
  <si>
    <t>Замена труб отопления в подвале</t>
  </si>
  <si>
    <t>Замена запорной арматуры (3 шт.) на стояках  ХВС в подвале</t>
  </si>
  <si>
    <t>Бак под ТБО в мусорокамеру - 1 шт. (стоимость материалов)</t>
  </si>
  <si>
    <t>Бетонирование отверствия около подъезда; ремонт мягкой кровли над машинным отделением</t>
  </si>
  <si>
    <t>Замена вентиля на стояке ХВС</t>
  </si>
  <si>
    <t>Ремонт лифта</t>
  </si>
  <si>
    <t>Смена вентилей на трубопроводе ХВС (2 шт.)</t>
  </si>
  <si>
    <t>Смена обделок из листовой стали парапетов</t>
  </si>
  <si>
    <t>Стенд информационный в подъезд - 1 шт. (стоимость материалов)</t>
  </si>
  <si>
    <t>Ремонт мягкой кровли над машинным отделением (90,91 кв.м.)</t>
  </si>
  <si>
    <t>Замена запорной арматуры (2 шт.) на стояках ХВС в подвале</t>
  </si>
  <si>
    <t>Установка светильников свето-шумовых в МОП - 12 шт. (стоимость материалов)</t>
  </si>
  <si>
    <t>Дезинсекция в МОП (2 раза)</t>
  </si>
  <si>
    <t xml:space="preserve">Техническое диагностирование внутридомовых газовых сетей и газового оборудования                                             </t>
  </si>
  <si>
    <t>Периодическая проверка вентканалов 142 шт. (ООО "УК "ЖКО")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</si>
</sst>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,##0.00_ ;\-#,##0.00\ 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5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5.00390625" style="4" customWidth="1"/>
    <col min="2" max="2" width="81.421875" style="4" customWidth="1"/>
    <col min="3" max="3" width="18.8515625" style="4" customWidth="1"/>
    <col min="4" max="16384" width="9.140625" style="4" customWidth="1"/>
  </cols>
  <sheetData>
    <row r="1" spans="1:3" ht="15">
      <c r="A1" s="34" t="s">
        <v>5</v>
      </c>
      <c r="B1" s="34"/>
      <c r="C1" s="34"/>
    </row>
    <row r="2" spans="1:3" ht="15">
      <c r="A2" s="33" t="s">
        <v>4</v>
      </c>
      <c r="B2" s="33"/>
      <c r="C2" s="33"/>
    </row>
    <row r="3" spans="1:3" ht="15">
      <c r="A3" s="33" t="s">
        <v>50</v>
      </c>
      <c r="B3" s="33"/>
      <c r="C3" s="33"/>
    </row>
    <row r="4" ht="15.75" customHeight="1"/>
    <row r="5" spans="1:3" ht="30.75" customHeight="1">
      <c r="A5" s="5" t="s">
        <v>0</v>
      </c>
      <c r="B5" s="6" t="s">
        <v>2</v>
      </c>
      <c r="C5" s="5" t="s">
        <v>51</v>
      </c>
    </row>
    <row r="6" spans="1:3" ht="45.75" customHeight="1">
      <c r="A6" s="7">
        <v>1</v>
      </c>
      <c r="B6" s="3" t="s">
        <v>6</v>
      </c>
      <c r="C6" s="10">
        <v>148483.78</v>
      </c>
    </row>
    <row r="7" spans="1:3" ht="31.5" customHeight="1">
      <c r="A7" s="7">
        <v>2</v>
      </c>
      <c r="B7" s="3" t="s">
        <v>7</v>
      </c>
      <c r="C7" s="10">
        <v>46597.28</v>
      </c>
    </row>
    <row r="8" spans="1:3" ht="45">
      <c r="A8" s="7">
        <v>3</v>
      </c>
      <c r="B8" s="3" t="s">
        <v>45</v>
      </c>
      <c r="C8" s="10">
        <v>52735.14</v>
      </c>
    </row>
    <row r="9" spans="1:3" ht="30">
      <c r="A9" s="7">
        <v>4</v>
      </c>
      <c r="B9" s="1" t="s">
        <v>46</v>
      </c>
      <c r="C9" s="10">
        <f>103070.1+168678+1575</f>
        <v>273323.1</v>
      </c>
    </row>
    <row r="10" spans="1:3" ht="27.75" customHeight="1">
      <c r="A10" s="7">
        <v>5</v>
      </c>
      <c r="B10" s="1" t="s">
        <v>33</v>
      </c>
      <c r="C10" s="10">
        <v>12506</v>
      </c>
    </row>
    <row r="11" spans="1:3" ht="27.75" customHeight="1">
      <c r="A11" s="7">
        <v>6</v>
      </c>
      <c r="B11" s="1" t="s">
        <v>1</v>
      </c>
      <c r="C11" s="10">
        <v>100116.62</v>
      </c>
    </row>
    <row r="12" spans="1:3" ht="27.75" customHeight="1">
      <c r="A12" s="7">
        <v>7</v>
      </c>
      <c r="B12" s="1" t="s">
        <v>40</v>
      </c>
      <c r="C12" s="10">
        <v>19909.41</v>
      </c>
    </row>
    <row r="13" spans="1:3" ht="27.75" customHeight="1">
      <c r="A13" s="7">
        <v>8</v>
      </c>
      <c r="B13" s="1" t="s">
        <v>41</v>
      </c>
      <c r="C13" s="10">
        <f>6177.69+101910.24</f>
        <v>108087.93000000001</v>
      </c>
    </row>
    <row r="14" spans="1:3" ht="29.25" customHeight="1">
      <c r="A14" s="7">
        <v>9</v>
      </c>
      <c r="B14" s="1" t="s">
        <v>31</v>
      </c>
      <c r="C14" s="10">
        <v>8765.9</v>
      </c>
    </row>
    <row r="15" spans="1:3" ht="25.5" customHeight="1">
      <c r="A15" s="7">
        <v>10</v>
      </c>
      <c r="B15" s="32" t="s">
        <v>135</v>
      </c>
      <c r="C15" s="10">
        <v>58704.75</v>
      </c>
    </row>
    <row r="16" spans="1:3" ht="25.5" customHeight="1">
      <c r="A16" s="7">
        <v>11</v>
      </c>
      <c r="B16" s="1" t="s">
        <v>30</v>
      </c>
      <c r="C16" s="10">
        <v>122870.73</v>
      </c>
    </row>
    <row r="17" spans="1:3" ht="25.5" customHeight="1">
      <c r="A17" s="7"/>
      <c r="B17" s="2" t="s">
        <v>59</v>
      </c>
      <c r="C17" s="8">
        <f>SUM(C6:C16)</f>
        <v>952100.6400000001</v>
      </c>
    </row>
    <row r="18" spans="1:3" ht="25.5" customHeight="1">
      <c r="A18" s="15"/>
      <c r="B18" s="16" t="s">
        <v>60</v>
      </c>
      <c r="C18" s="17">
        <v>952100.64</v>
      </c>
    </row>
    <row r="19" spans="1:3" ht="25.5" customHeight="1">
      <c r="A19" s="7"/>
      <c r="B19" s="2" t="s">
        <v>3</v>
      </c>
      <c r="C19" s="8">
        <f>C18-C17</f>
        <v>0</v>
      </c>
    </row>
    <row r="20" spans="1:3" ht="15" customHeight="1">
      <c r="A20" s="13"/>
      <c r="B20" s="14"/>
      <c r="C20" s="12"/>
    </row>
    <row r="21" spans="1:3" ht="15" customHeight="1">
      <c r="A21" s="13"/>
      <c r="B21" s="14"/>
      <c r="C21" s="12"/>
    </row>
    <row r="22" spans="1:3" ht="15" customHeight="1">
      <c r="A22" s="13"/>
      <c r="B22" s="14"/>
      <c r="C22" s="12"/>
    </row>
    <row r="23" spans="1:3" ht="15" customHeight="1">
      <c r="A23" s="13"/>
      <c r="B23" s="14"/>
      <c r="C23" s="12"/>
    </row>
    <row r="24" spans="1:3" ht="15" customHeight="1">
      <c r="A24" s="13"/>
      <c r="B24" s="14"/>
      <c r="C24" s="12"/>
    </row>
    <row r="25" spans="1:3" ht="15" customHeight="1">
      <c r="A25" s="13"/>
      <c r="B25" s="14"/>
      <c r="C25" s="12"/>
    </row>
    <row r="26" spans="1:3" ht="15" customHeight="1">
      <c r="A26" s="13"/>
      <c r="B26" s="14" t="s">
        <v>49</v>
      </c>
      <c r="C26" s="12" t="s">
        <v>35</v>
      </c>
    </row>
    <row r="27" spans="1:3" ht="15" customHeight="1">
      <c r="A27" s="13"/>
      <c r="B27" s="14"/>
      <c r="C27" s="12"/>
    </row>
    <row r="28" spans="1:3" ht="15" customHeight="1">
      <c r="A28" s="13"/>
      <c r="B28" s="14"/>
      <c r="C28" s="12"/>
    </row>
    <row r="29" spans="1:3" ht="15" customHeight="1">
      <c r="A29" s="13"/>
      <c r="B29" s="14"/>
      <c r="C29" s="12"/>
    </row>
    <row r="30" spans="1:3" ht="15" customHeight="1">
      <c r="A30" s="13"/>
      <c r="B30" s="14"/>
      <c r="C30" s="12"/>
    </row>
    <row r="31" spans="1:3" ht="15" customHeight="1">
      <c r="A31" s="13"/>
      <c r="B31" s="14"/>
      <c r="C31" s="12"/>
    </row>
    <row r="32" spans="1:3" ht="15" customHeight="1">
      <c r="A32" s="13"/>
      <c r="B32" s="14"/>
      <c r="C32" s="12"/>
    </row>
    <row r="33" spans="1:3" ht="15" customHeight="1">
      <c r="A33" s="13"/>
      <c r="B33" s="14" t="s">
        <v>36</v>
      </c>
      <c r="C33" s="12" t="s">
        <v>37</v>
      </c>
    </row>
    <row r="34" spans="1:3" ht="15" customHeight="1">
      <c r="A34" s="13"/>
      <c r="B34" s="27" t="s">
        <v>38</v>
      </c>
      <c r="C34" s="28" t="s">
        <v>39</v>
      </c>
    </row>
    <row r="35" spans="1:3" ht="15" customHeight="1">
      <c r="A35" s="13"/>
      <c r="B35" s="14"/>
      <c r="C35" s="12"/>
    </row>
    <row r="36" spans="1:3" ht="15" customHeight="1">
      <c r="A36" s="13"/>
      <c r="B36" s="14"/>
      <c r="C36" s="12"/>
    </row>
    <row r="37" spans="1:3" ht="15" customHeight="1">
      <c r="A37" s="13"/>
      <c r="B37" s="14"/>
      <c r="C37" s="12"/>
    </row>
    <row r="38" spans="1:3" ht="18.75" customHeight="1">
      <c r="A38" s="13"/>
      <c r="B38" s="14"/>
      <c r="C38" s="12"/>
    </row>
    <row r="39" spans="1:3" ht="18.75" customHeight="1">
      <c r="A39" s="13"/>
      <c r="B39" s="14"/>
      <c r="C39" s="12"/>
    </row>
    <row r="40" spans="1:3" ht="14.25" customHeight="1">
      <c r="A40" s="13"/>
      <c r="B40" s="14"/>
      <c r="C40" s="12"/>
    </row>
    <row r="41" spans="1:3" ht="14.25" customHeight="1">
      <c r="A41" s="13"/>
      <c r="B41" s="14"/>
      <c r="C41" s="12"/>
    </row>
    <row r="42" spans="1:3" ht="14.25" customHeight="1">
      <c r="A42" s="13"/>
      <c r="B42" s="14"/>
      <c r="C42" s="12"/>
    </row>
    <row r="43" spans="1:3" ht="14.25" customHeight="1">
      <c r="A43" s="13"/>
      <c r="B43" s="14"/>
      <c r="C43" s="12"/>
    </row>
    <row r="44" spans="1:3" ht="14.25" customHeight="1">
      <c r="A44" s="13"/>
      <c r="B44" s="14"/>
      <c r="C44" s="12"/>
    </row>
    <row r="45" spans="1:3" ht="14.25" customHeight="1">
      <c r="A45" s="13"/>
      <c r="B45" s="14"/>
      <c r="C45" s="12"/>
    </row>
    <row r="46" spans="1:3" ht="15" customHeight="1">
      <c r="A46" s="34" t="s">
        <v>5</v>
      </c>
      <c r="B46" s="34"/>
      <c r="C46" s="34"/>
    </row>
    <row r="47" spans="1:3" s="9" customFormat="1" ht="15" customHeight="1">
      <c r="A47" s="33" t="s">
        <v>8</v>
      </c>
      <c r="B47" s="33"/>
      <c r="C47" s="33"/>
    </row>
    <row r="48" spans="1:3" s="9" customFormat="1" ht="15" customHeight="1">
      <c r="A48" s="33" t="s">
        <v>9</v>
      </c>
      <c r="B48" s="33"/>
      <c r="C48" s="33"/>
    </row>
    <row r="49" spans="1:3" ht="15" customHeight="1">
      <c r="A49" s="33" t="s">
        <v>50</v>
      </c>
      <c r="B49" s="33"/>
      <c r="C49" s="33"/>
    </row>
    <row r="50" spans="1:3" ht="18" customHeight="1">
      <c r="A50" s="18"/>
      <c r="B50" s="18"/>
      <c r="C50" s="18"/>
    </row>
    <row r="51" spans="1:3" ht="27.75" customHeight="1">
      <c r="A51" s="5" t="s">
        <v>0</v>
      </c>
      <c r="B51" s="6" t="s">
        <v>10</v>
      </c>
      <c r="C51" s="5" t="s">
        <v>52</v>
      </c>
    </row>
    <row r="52" spans="1:3" ht="29.25" customHeight="1">
      <c r="A52" s="7">
        <v>1</v>
      </c>
      <c r="B52" s="2" t="s">
        <v>63</v>
      </c>
      <c r="C52" s="8">
        <v>0</v>
      </c>
    </row>
    <row r="53" spans="1:3" ht="28.5" customHeight="1">
      <c r="A53" s="7">
        <v>2</v>
      </c>
      <c r="B53" s="2" t="s">
        <v>61</v>
      </c>
      <c r="C53" s="8">
        <v>197064</v>
      </c>
    </row>
    <row r="54" spans="1:3" ht="19.5" customHeight="1">
      <c r="A54" s="7">
        <v>3</v>
      </c>
      <c r="B54" s="2" t="s">
        <v>62</v>
      </c>
      <c r="C54" s="8">
        <v>245204.2</v>
      </c>
    </row>
    <row r="55" spans="1:3" ht="23.25" customHeight="1">
      <c r="A55" s="19" t="s">
        <v>11</v>
      </c>
      <c r="B55" s="29" t="s">
        <v>80</v>
      </c>
      <c r="C55" s="31">
        <f>991.2+991.2+388.55+388.55</f>
        <v>2759.5000000000005</v>
      </c>
    </row>
    <row r="56" spans="1:3" ht="23.25" customHeight="1">
      <c r="A56" s="19" t="s">
        <v>12</v>
      </c>
      <c r="B56" s="29" t="s">
        <v>67</v>
      </c>
      <c r="C56" s="31">
        <v>51057</v>
      </c>
    </row>
    <row r="57" spans="1:3" ht="23.25" customHeight="1">
      <c r="A57" s="19" t="s">
        <v>13</v>
      </c>
      <c r="B57" s="29" t="s">
        <v>136</v>
      </c>
      <c r="C57" s="31">
        <v>4260</v>
      </c>
    </row>
    <row r="58" spans="1:3" ht="23.25" customHeight="1">
      <c r="A58" s="19" t="s">
        <v>14</v>
      </c>
      <c r="B58" s="29" t="s">
        <v>68</v>
      </c>
      <c r="C58" s="31">
        <v>725</v>
      </c>
    </row>
    <row r="59" spans="1:3" ht="23.25" customHeight="1">
      <c r="A59" s="19" t="s">
        <v>15</v>
      </c>
      <c r="B59" s="29" t="s">
        <v>69</v>
      </c>
      <c r="C59" s="31">
        <v>3557</v>
      </c>
    </row>
    <row r="60" spans="1:3" ht="23.25" customHeight="1">
      <c r="A60" s="19" t="s">
        <v>18</v>
      </c>
      <c r="B60" s="29" t="s">
        <v>70</v>
      </c>
      <c r="C60" s="31">
        <v>1450</v>
      </c>
    </row>
    <row r="61" spans="1:3" ht="23.25" customHeight="1">
      <c r="A61" s="19" t="s">
        <v>19</v>
      </c>
      <c r="B61" s="29" t="s">
        <v>81</v>
      </c>
      <c r="C61" s="31">
        <f>2200+1818.74</f>
        <v>4018.74</v>
      </c>
    </row>
    <row r="62" spans="1:3" ht="23.25" customHeight="1">
      <c r="A62" s="19" t="s">
        <v>20</v>
      </c>
      <c r="B62" s="29" t="s">
        <v>72</v>
      </c>
      <c r="C62" s="31">
        <v>74066</v>
      </c>
    </row>
    <row r="63" spans="1:3" ht="23.25" customHeight="1">
      <c r="A63" s="19" t="s">
        <v>21</v>
      </c>
      <c r="B63" s="29" t="s">
        <v>73</v>
      </c>
      <c r="C63" s="31">
        <v>6250</v>
      </c>
    </row>
    <row r="64" spans="1:3" ht="23.25" customHeight="1">
      <c r="A64" s="19" t="s">
        <v>22</v>
      </c>
      <c r="B64" s="29" t="s">
        <v>74</v>
      </c>
      <c r="C64" s="31">
        <v>2550</v>
      </c>
    </row>
    <row r="65" spans="1:3" ht="23.25" customHeight="1">
      <c r="A65" s="19" t="s">
        <v>23</v>
      </c>
      <c r="B65" s="29" t="s">
        <v>75</v>
      </c>
      <c r="C65" s="31">
        <v>81101</v>
      </c>
    </row>
    <row r="66" spans="1:3" ht="23.25" customHeight="1">
      <c r="A66" s="19" t="s">
        <v>24</v>
      </c>
      <c r="B66" s="29" t="s">
        <v>77</v>
      </c>
      <c r="C66" s="31">
        <f>500+500+500</f>
        <v>1500</v>
      </c>
    </row>
    <row r="67" spans="1:3" ht="23.25" customHeight="1">
      <c r="A67" s="19" t="s">
        <v>25</v>
      </c>
      <c r="B67" s="29" t="s">
        <v>78</v>
      </c>
      <c r="C67" s="31">
        <v>1920</v>
      </c>
    </row>
    <row r="68" spans="1:3" ht="23.25" customHeight="1">
      <c r="A68" s="19" t="s">
        <v>26</v>
      </c>
      <c r="B68" s="29" t="s">
        <v>79</v>
      </c>
      <c r="C68" s="31">
        <v>7790</v>
      </c>
    </row>
    <row r="69" spans="1:3" ht="23.25" customHeight="1">
      <c r="A69" s="19" t="s">
        <v>27</v>
      </c>
      <c r="B69" s="30" t="s">
        <v>17</v>
      </c>
      <c r="C69" s="21">
        <f>C54-C55-C56-C57-C65-C66-C67-C68-C58-C59-C60-C61-C62-C63-C64</f>
        <v>2199.9600000000064</v>
      </c>
    </row>
    <row r="70" spans="1:3" ht="30" customHeight="1">
      <c r="A70" s="7">
        <v>4</v>
      </c>
      <c r="B70" s="2" t="s">
        <v>64</v>
      </c>
      <c r="C70" s="22">
        <f>C52+C53-C54</f>
        <v>-48140.20000000001</v>
      </c>
    </row>
    <row r="78" spans="2:3" ht="15">
      <c r="B78" s="14" t="s">
        <v>49</v>
      </c>
      <c r="C78" s="12" t="s">
        <v>35</v>
      </c>
    </row>
    <row r="79" spans="2:3" ht="15">
      <c r="B79" s="14"/>
      <c r="C79" s="12"/>
    </row>
    <row r="80" spans="2:3" ht="15">
      <c r="B80" s="14"/>
      <c r="C80" s="12"/>
    </row>
    <row r="81" spans="2:3" ht="15">
      <c r="B81" s="14"/>
      <c r="C81" s="12"/>
    </row>
    <row r="82" spans="2:3" ht="15">
      <c r="B82" s="14"/>
      <c r="C82" s="12"/>
    </row>
    <row r="83" spans="2:3" ht="15">
      <c r="B83" s="14"/>
      <c r="C83" s="12"/>
    </row>
    <row r="84" spans="2:3" ht="15">
      <c r="B84" s="14"/>
      <c r="C84" s="12"/>
    </row>
    <row r="85" spans="2:3" ht="15">
      <c r="B85" s="14"/>
      <c r="C85" s="12"/>
    </row>
    <row r="86" spans="2:3" ht="15">
      <c r="B86" s="14" t="s">
        <v>36</v>
      </c>
      <c r="C86" s="12" t="s">
        <v>44</v>
      </c>
    </row>
    <row r="87" spans="2:3" ht="15">
      <c r="B87" s="27" t="s">
        <v>38</v>
      </c>
      <c r="C87" s="28" t="s">
        <v>39</v>
      </c>
    </row>
  </sheetData>
  <sheetProtection/>
  <mergeCells count="7">
    <mergeCell ref="A49:C49"/>
    <mergeCell ref="A1:C1"/>
    <mergeCell ref="A2:C2"/>
    <mergeCell ref="A3:C3"/>
    <mergeCell ref="A46:C46"/>
    <mergeCell ref="A47:C47"/>
    <mergeCell ref="A48:C48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4.421875" style="4" customWidth="1"/>
    <col min="2" max="2" width="81.7109375" style="4" customWidth="1"/>
    <col min="3" max="3" width="18.7109375" style="4" customWidth="1"/>
    <col min="4" max="16384" width="9.140625" style="4" customWidth="1"/>
  </cols>
  <sheetData>
    <row r="1" spans="1:3" ht="15.75" customHeight="1">
      <c r="A1" s="34" t="s">
        <v>5</v>
      </c>
      <c r="B1" s="34"/>
      <c r="C1" s="34"/>
    </row>
    <row r="2" spans="1:3" ht="15">
      <c r="A2" s="33" t="s">
        <v>4</v>
      </c>
      <c r="B2" s="33"/>
      <c r="C2" s="33"/>
    </row>
    <row r="3" spans="1:3" ht="15">
      <c r="A3" s="33" t="s">
        <v>53</v>
      </c>
      <c r="B3" s="33"/>
      <c r="C3" s="33"/>
    </row>
    <row r="4" ht="13.5" customHeight="1"/>
    <row r="5" spans="1:3" ht="27.75" customHeight="1">
      <c r="A5" s="5" t="s">
        <v>0</v>
      </c>
      <c r="B5" s="6" t="s">
        <v>2</v>
      </c>
      <c r="C5" s="5" t="s">
        <v>52</v>
      </c>
    </row>
    <row r="6" spans="1:3" ht="45.75" customHeight="1">
      <c r="A6" s="7">
        <v>1</v>
      </c>
      <c r="B6" s="3" t="s">
        <v>6</v>
      </c>
      <c r="C6" s="10">
        <v>253794.29</v>
      </c>
    </row>
    <row r="7" spans="1:3" ht="30.75" customHeight="1">
      <c r="A7" s="7">
        <v>2</v>
      </c>
      <c r="B7" s="3" t="s">
        <v>7</v>
      </c>
      <c r="C7" s="10">
        <v>79645.9</v>
      </c>
    </row>
    <row r="8" spans="1:3" ht="45">
      <c r="A8" s="7">
        <v>3</v>
      </c>
      <c r="B8" s="3" t="s">
        <v>45</v>
      </c>
      <c r="C8" s="10">
        <v>90136.96</v>
      </c>
    </row>
    <row r="9" spans="1:3" ht="28.5" customHeight="1">
      <c r="A9" s="7">
        <v>4</v>
      </c>
      <c r="B9" s="1" t="s">
        <v>46</v>
      </c>
      <c r="C9" s="10">
        <f>176171.45+284460+2625</f>
        <v>463256.45</v>
      </c>
    </row>
    <row r="10" spans="1:3" ht="29.25" customHeight="1">
      <c r="A10" s="7">
        <v>5</v>
      </c>
      <c r="B10" s="1" t="s">
        <v>33</v>
      </c>
      <c r="C10" s="10">
        <v>25012</v>
      </c>
    </row>
    <row r="11" spans="1:3" ht="23.25" customHeight="1">
      <c r="A11" s="7">
        <v>6</v>
      </c>
      <c r="B11" s="1" t="s">
        <v>1</v>
      </c>
      <c r="C11" s="10">
        <v>171123.24</v>
      </c>
    </row>
    <row r="12" spans="1:3" ht="24" customHeight="1">
      <c r="A12" s="7">
        <v>7</v>
      </c>
      <c r="B12" s="1" t="s">
        <v>40</v>
      </c>
      <c r="C12" s="10">
        <v>54127.98</v>
      </c>
    </row>
    <row r="13" spans="1:3" ht="24" customHeight="1">
      <c r="A13" s="7">
        <v>8</v>
      </c>
      <c r="B13" s="1" t="s">
        <v>41</v>
      </c>
      <c r="C13" s="10">
        <f>10559.15+174188.97</f>
        <v>184748.12</v>
      </c>
    </row>
    <row r="14" spans="1:3" ht="27.75" customHeight="1">
      <c r="A14" s="7">
        <v>9</v>
      </c>
      <c r="B14" s="1" t="s">
        <v>31</v>
      </c>
      <c r="C14" s="10">
        <v>14983.01</v>
      </c>
    </row>
    <row r="15" spans="1:3" ht="27.75" customHeight="1">
      <c r="A15" s="7">
        <v>10</v>
      </c>
      <c r="B15" s="32" t="s">
        <v>135</v>
      </c>
      <c r="C15" s="10">
        <v>82287</v>
      </c>
    </row>
    <row r="16" spans="1:3" ht="24" customHeight="1">
      <c r="A16" s="7">
        <v>11</v>
      </c>
      <c r="B16" s="1" t="s">
        <v>30</v>
      </c>
      <c r="C16" s="10">
        <v>208252.72</v>
      </c>
    </row>
    <row r="17" spans="1:3" ht="26.25" customHeight="1">
      <c r="A17" s="7"/>
      <c r="B17" s="2" t="s">
        <v>59</v>
      </c>
      <c r="C17" s="8">
        <f>SUM(C6:C16)</f>
        <v>1627367.67</v>
      </c>
    </row>
    <row r="18" spans="1:3" ht="30" customHeight="1">
      <c r="A18" s="15"/>
      <c r="B18" s="16" t="s">
        <v>60</v>
      </c>
      <c r="C18" s="17">
        <v>1627367.67</v>
      </c>
    </row>
    <row r="19" spans="1:3" ht="25.5" customHeight="1">
      <c r="A19" s="7"/>
      <c r="B19" s="2" t="s">
        <v>3</v>
      </c>
      <c r="C19" s="8">
        <f>C18-C17</f>
        <v>0</v>
      </c>
    </row>
    <row r="20" spans="1:3" ht="16.5" customHeight="1">
      <c r="A20" s="13"/>
      <c r="B20" s="14"/>
      <c r="C20" s="12"/>
    </row>
    <row r="21" spans="1:3" ht="16.5" customHeight="1">
      <c r="A21" s="13"/>
      <c r="B21" s="14"/>
      <c r="C21" s="12"/>
    </row>
    <row r="22" spans="1:3" ht="16.5" customHeight="1">
      <c r="A22" s="13"/>
      <c r="B22" s="14"/>
      <c r="C22" s="12"/>
    </row>
    <row r="23" spans="1:3" ht="16.5" customHeight="1">
      <c r="A23" s="13"/>
      <c r="B23" s="14"/>
      <c r="C23" s="12"/>
    </row>
    <row r="24" spans="1:3" ht="16.5" customHeight="1">
      <c r="A24" s="13"/>
      <c r="B24" s="14"/>
      <c r="C24" s="12"/>
    </row>
    <row r="25" spans="1:3" ht="16.5" customHeight="1">
      <c r="A25" s="13"/>
      <c r="B25" s="14"/>
      <c r="C25" s="12"/>
    </row>
    <row r="26" spans="1:3" ht="16.5" customHeight="1">
      <c r="A26" s="13"/>
      <c r="B26" s="14"/>
      <c r="C26" s="12"/>
    </row>
    <row r="27" spans="1:3" ht="16.5" customHeight="1">
      <c r="A27" s="13"/>
      <c r="B27" s="14" t="s">
        <v>49</v>
      </c>
      <c r="C27" s="12" t="s">
        <v>35</v>
      </c>
    </row>
    <row r="28" spans="1:3" ht="16.5" customHeight="1">
      <c r="A28" s="13"/>
      <c r="B28" s="14"/>
      <c r="C28" s="12"/>
    </row>
    <row r="29" spans="1:3" ht="16.5" customHeight="1">
      <c r="A29" s="13"/>
      <c r="B29" s="14"/>
      <c r="C29" s="12"/>
    </row>
    <row r="30" spans="1:3" ht="16.5" customHeight="1">
      <c r="A30" s="13"/>
      <c r="B30" s="14"/>
      <c r="C30" s="12"/>
    </row>
    <row r="31" spans="1:3" ht="16.5" customHeight="1">
      <c r="A31" s="13"/>
      <c r="B31" s="14"/>
      <c r="C31" s="12"/>
    </row>
    <row r="32" spans="1:3" ht="16.5" customHeight="1">
      <c r="A32" s="13"/>
      <c r="B32" s="14"/>
      <c r="C32" s="12"/>
    </row>
    <row r="33" spans="1:3" ht="16.5" customHeight="1">
      <c r="A33" s="13"/>
      <c r="B33" s="14"/>
      <c r="C33" s="12"/>
    </row>
    <row r="34" spans="1:3" ht="16.5" customHeight="1">
      <c r="A34" s="13"/>
      <c r="B34" s="14" t="s">
        <v>36</v>
      </c>
      <c r="C34" s="12" t="s">
        <v>37</v>
      </c>
    </row>
    <row r="35" spans="1:3" ht="16.5" customHeight="1">
      <c r="A35" s="13"/>
      <c r="B35" s="27" t="s">
        <v>38</v>
      </c>
      <c r="C35" s="28" t="s">
        <v>39</v>
      </c>
    </row>
    <row r="36" spans="1:3" ht="16.5" customHeight="1">
      <c r="A36" s="13"/>
      <c r="B36" s="14"/>
      <c r="C36" s="12"/>
    </row>
    <row r="37" spans="1:3" ht="16.5" customHeight="1">
      <c r="A37" s="13"/>
      <c r="B37" s="14"/>
      <c r="C37" s="12"/>
    </row>
    <row r="38" spans="1:3" ht="16.5" customHeight="1">
      <c r="A38" s="13"/>
      <c r="B38" s="14"/>
      <c r="C38" s="12"/>
    </row>
    <row r="39" spans="1:3" ht="16.5" customHeight="1">
      <c r="A39" s="13"/>
      <c r="B39" s="14"/>
      <c r="C39" s="12"/>
    </row>
    <row r="40" spans="1:3" ht="16.5" customHeight="1">
      <c r="A40" s="13"/>
      <c r="B40" s="14"/>
      <c r="C40" s="12"/>
    </row>
    <row r="41" spans="1:3" ht="16.5" customHeight="1">
      <c r="A41" s="13"/>
      <c r="B41" s="14"/>
      <c r="C41" s="12"/>
    </row>
    <row r="42" spans="1:3" ht="16.5" customHeight="1">
      <c r="A42" s="13"/>
      <c r="B42" s="14"/>
      <c r="C42" s="12"/>
    </row>
    <row r="43" spans="1:3" ht="16.5" customHeight="1">
      <c r="A43" s="13"/>
      <c r="B43" s="14"/>
      <c r="C43" s="12"/>
    </row>
    <row r="44" spans="1:3" ht="16.5" customHeight="1">
      <c r="A44" s="13"/>
      <c r="B44" s="14"/>
      <c r="C44" s="12"/>
    </row>
    <row r="45" spans="1:3" ht="16.5" customHeight="1">
      <c r="A45" s="13"/>
      <c r="B45" s="14"/>
      <c r="C45" s="12"/>
    </row>
    <row r="46" spans="1:3" ht="14.25" customHeight="1">
      <c r="A46" s="34" t="s">
        <v>5</v>
      </c>
      <c r="B46" s="34"/>
      <c r="C46" s="34"/>
    </row>
    <row r="47" spans="1:3" ht="14.25" customHeight="1">
      <c r="A47" s="33" t="s">
        <v>8</v>
      </c>
      <c r="B47" s="33"/>
      <c r="C47" s="33"/>
    </row>
    <row r="48" spans="1:3" s="9" customFormat="1" ht="14.25" customHeight="1">
      <c r="A48" s="33" t="s">
        <v>9</v>
      </c>
      <c r="B48" s="33"/>
      <c r="C48" s="33"/>
    </row>
    <row r="49" spans="1:3" s="9" customFormat="1" ht="14.25" customHeight="1">
      <c r="A49" s="33" t="s">
        <v>53</v>
      </c>
      <c r="B49" s="33"/>
      <c r="C49" s="33"/>
    </row>
    <row r="50" spans="1:3" ht="17.25" customHeight="1">
      <c r="A50" s="18"/>
      <c r="B50" s="18"/>
      <c r="C50" s="18"/>
    </row>
    <row r="51" spans="1:3" ht="28.5" customHeight="1">
      <c r="A51" s="5" t="s">
        <v>0</v>
      </c>
      <c r="B51" s="6" t="s">
        <v>10</v>
      </c>
      <c r="C51" s="5" t="s">
        <v>52</v>
      </c>
    </row>
    <row r="52" spans="1:3" ht="27.75" customHeight="1">
      <c r="A52" s="7">
        <v>1</v>
      </c>
      <c r="B52" s="2" t="s">
        <v>63</v>
      </c>
      <c r="C52" s="8">
        <v>0</v>
      </c>
    </row>
    <row r="53" spans="1:3" ht="29.25" customHeight="1">
      <c r="A53" s="7">
        <v>2</v>
      </c>
      <c r="B53" s="2" t="s">
        <v>61</v>
      </c>
      <c r="C53" s="8">
        <v>434135.8</v>
      </c>
    </row>
    <row r="54" spans="1:3" ht="18.75" customHeight="1">
      <c r="A54" s="7">
        <v>3</v>
      </c>
      <c r="B54" s="2" t="s">
        <v>62</v>
      </c>
      <c r="C54" s="8">
        <v>501454.88</v>
      </c>
    </row>
    <row r="55" spans="1:3" ht="24" customHeight="1">
      <c r="A55" s="19" t="s">
        <v>11</v>
      </c>
      <c r="B55" s="23" t="s">
        <v>82</v>
      </c>
      <c r="C55" s="31">
        <v>5152</v>
      </c>
    </row>
    <row r="56" spans="1:3" ht="24" customHeight="1">
      <c r="A56" s="19" t="s">
        <v>12</v>
      </c>
      <c r="B56" s="29" t="s">
        <v>83</v>
      </c>
      <c r="C56" s="31">
        <v>10850</v>
      </c>
    </row>
    <row r="57" spans="1:3" ht="24" customHeight="1">
      <c r="A57" s="19" t="s">
        <v>13</v>
      </c>
      <c r="B57" s="29" t="s">
        <v>84</v>
      </c>
      <c r="C57" s="31">
        <v>85777</v>
      </c>
    </row>
    <row r="58" spans="1:3" ht="24" customHeight="1">
      <c r="A58" s="19" t="s">
        <v>14</v>
      </c>
      <c r="B58" s="29" t="s">
        <v>66</v>
      </c>
      <c r="C58" s="31">
        <v>1369.2</v>
      </c>
    </row>
    <row r="59" spans="1:3" ht="24" customHeight="1">
      <c r="A59" s="19" t="s">
        <v>15</v>
      </c>
      <c r="B59" s="23" t="s">
        <v>85</v>
      </c>
      <c r="C59" s="31">
        <v>3400</v>
      </c>
    </row>
    <row r="60" spans="1:3" ht="24" customHeight="1">
      <c r="A60" s="19" t="s">
        <v>16</v>
      </c>
      <c r="B60" s="23" t="s">
        <v>75</v>
      </c>
      <c r="C60" s="31">
        <v>81101</v>
      </c>
    </row>
    <row r="61" spans="1:3" ht="24" customHeight="1">
      <c r="A61" s="19" t="s">
        <v>18</v>
      </c>
      <c r="B61" s="23" t="s">
        <v>86</v>
      </c>
      <c r="C61" s="31">
        <v>2608</v>
      </c>
    </row>
    <row r="62" spans="1:3" ht="24" customHeight="1">
      <c r="A62" s="19" t="s">
        <v>19</v>
      </c>
      <c r="B62" s="23" t="s">
        <v>71</v>
      </c>
      <c r="C62" s="31">
        <v>3830.2</v>
      </c>
    </row>
    <row r="63" spans="1:3" ht="24" customHeight="1">
      <c r="A63" s="19" t="s">
        <v>20</v>
      </c>
      <c r="B63" s="23" t="s">
        <v>87</v>
      </c>
      <c r="C63" s="31">
        <v>2153</v>
      </c>
    </row>
    <row r="64" spans="1:3" ht="24" customHeight="1">
      <c r="A64" s="19" t="s">
        <v>21</v>
      </c>
      <c r="B64" s="30" t="s">
        <v>88</v>
      </c>
      <c r="C64" s="31">
        <v>3717</v>
      </c>
    </row>
    <row r="65" spans="1:3" ht="24" customHeight="1">
      <c r="A65" s="19" t="s">
        <v>22</v>
      </c>
      <c r="B65" s="30" t="s">
        <v>89</v>
      </c>
      <c r="C65" s="31">
        <v>6330</v>
      </c>
    </row>
    <row r="66" spans="1:3" ht="24" customHeight="1">
      <c r="A66" s="19" t="s">
        <v>23</v>
      </c>
      <c r="B66" s="29" t="s">
        <v>90</v>
      </c>
      <c r="C66" s="31">
        <v>96814.4</v>
      </c>
    </row>
    <row r="67" spans="1:3" ht="24" customHeight="1">
      <c r="A67" s="19" t="s">
        <v>24</v>
      </c>
      <c r="B67" s="30" t="s">
        <v>76</v>
      </c>
      <c r="C67" s="31">
        <v>536.27</v>
      </c>
    </row>
    <row r="68" spans="1:3" ht="24" customHeight="1">
      <c r="A68" s="19" t="s">
        <v>25</v>
      </c>
      <c r="B68" s="30" t="s">
        <v>91</v>
      </c>
      <c r="C68" s="31">
        <v>66277</v>
      </c>
    </row>
    <row r="69" spans="1:3" ht="24" customHeight="1">
      <c r="A69" s="19" t="s">
        <v>26</v>
      </c>
      <c r="B69" s="29" t="s">
        <v>92</v>
      </c>
      <c r="C69" s="31">
        <v>1157</v>
      </c>
    </row>
    <row r="70" spans="1:3" ht="24" customHeight="1">
      <c r="A70" s="19" t="s">
        <v>27</v>
      </c>
      <c r="B70" s="30" t="s">
        <v>93</v>
      </c>
      <c r="C70" s="31">
        <v>127617</v>
      </c>
    </row>
    <row r="71" spans="1:3" ht="24" customHeight="1">
      <c r="A71" s="19" t="s">
        <v>28</v>
      </c>
      <c r="B71" s="20" t="s">
        <v>17</v>
      </c>
      <c r="C71" s="21">
        <f>C54-C55-C56-C57-C58-C59-C60-C61-C62-C63-C64-C65-C66-C67-C68-C69-C70</f>
        <v>2765.8099999999977</v>
      </c>
    </row>
    <row r="72" spans="1:3" ht="28.5" customHeight="1">
      <c r="A72" s="7">
        <v>4</v>
      </c>
      <c r="B72" s="2" t="s">
        <v>64</v>
      </c>
      <c r="C72" s="22">
        <f>C52+C53-C54</f>
        <v>-67319.08000000002</v>
      </c>
    </row>
    <row r="79" spans="2:3" ht="15">
      <c r="B79" s="14" t="s">
        <v>49</v>
      </c>
      <c r="C79" s="12" t="s">
        <v>35</v>
      </c>
    </row>
    <row r="80" spans="2:3" ht="15">
      <c r="B80" s="14"/>
      <c r="C80" s="12"/>
    </row>
    <row r="81" spans="2:3" ht="15">
      <c r="B81" s="14"/>
      <c r="C81" s="12"/>
    </row>
    <row r="82" spans="2:3" ht="15">
      <c r="B82" s="14"/>
      <c r="C82" s="12"/>
    </row>
    <row r="83" spans="2:3" ht="15">
      <c r="B83" s="14"/>
      <c r="C83" s="12"/>
    </row>
    <row r="84" spans="2:3" ht="15">
      <c r="B84" s="14"/>
      <c r="C84" s="12"/>
    </row>
    <row r="85" spans="2:3" ht="15">
      <c r="B85" s="14"/>
      <c r="C85" s="12"/>
    </row>
    <row r="86" spans="2:3" ht="15">
      <c r="B86" s="14" t="s">
        <v>36</v>
      </c>
      <c r="C86" s="12" t="s">
        <v>37</v>
      </c>
    </row>
    <row r="87" spans="2:3" ht="15">
      <c r="B87" s="27" t="s">
        <v>38</v>
      </c>
      <c r="C87" s="28" t="s">
        <v>39</v>
      </c>
    </row>
  </sheetData>
  <sheetProtection/>
  <mergeCells count="7">
    <mergeCell ref="A49:C49"/>
    <mergeCell ref="A1:C1"/>
    <mergeCell ref="A2:C2"/>
    <mergeCell ref="A3:C3"/>
    <mergeCell ref="A46:C46"/>
    <mergeCell ref="A47:C47"/>
    <mergeCell ref="A48:C48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1">
      <selection activeCell="C16" activeCellId="1" sqref="C51 C16"/>
    </sheetView>
  </sheetViews>
  <sheetFormatPr defaultColWidth="9.140625" defaultRowHeight="12.75"/>
  <cols>
    <col min="1" max="1" width="4.28125" style="24" customWidth="1"/>
    <col min="2" max="2" width="81.421875" style="24" customWidth="1"/>
    <col min="3" max="3" width="18.421875" style="24" customWidth="1"/>
    <col min="4" max="16384" width="9.140625" style="24" customWidth="1"/>
  </cols>
  <sheetData>
    <row r="1" spans="1:3" ht="16.5" customHeight="1">
      <c r="A1" s="36" t="s">
        <v>5</v>
      </c>
      <c r="B1" s="36"/>
      <c r="C1" s="36"/>
    </row>
    <row r="2" spans="1:3" ht="15">
      <c r="A2" s="35" t="s">
        <v>4</v>
      </c>
      <c r="B2" s="35"/>
      <c r="C2" s="35"/>
    </row>
    <row r="3" spans="1:3" ht="15">
      <c r="A3" s="35" t="s">
        <v>54</v>
      </c>
      <c r="B3" s="35"/>
      <c r="C3" s="35"/>
    </row>
    <row r="4" ht="12" customHeight="1"/>
    <row r="5" spans="1:3" ht="28.5" customHeight="1">
      <c r="A5" s="5" t="s">
        <v>0</v>
      </c>
      <c r="B5" s="6" t="s">
        <v>2</v>
      </c>
      <c r="C5" s="5" t="s">
        <v>52</v>
      </c>
    </row>
    <row r="6" spans="1:3" ht="48.75" customHeight="1">
      <c r="A6" s="7">
        <v>1</v>
      </c>
      <c r="B6" s="3" t="s">
        <v>6</v>
      </c>
      <c r="C6" s="10">
        <v>104187.86</v>
      </c>
    </row>
    <row r="7" spans="1:3" ht="36" customHeight="1">
      <c r="A7" s="7">
        <v>2</v>
      </c>
      <c r="B7" s="3" t="s">
        <v>7</v>
      </c>
      <c r="C7" s="10">
        <v>32696.3</v>
      </c>
    </row>
    <row r="8" spans="1:3" ht="45.75" customHeight="1">
      <c r="A8" s="7">
        <v>3</v>
      </c>
      <c r="B8" s="3" t="s">
        <v>45</v>
      </c>
      <c r="C8" s="10">
        <v>37003.11</v>
      </c>
    </row>
    <row r="9" spans="1:3" ht="30.75" customHeight="1">
      <c r="A9" s="7">
        <v>4</v>
      </c>
      <c r="B9" s="1" t="s">
        <v>46</v>
      </c>
      <c r="C9" s="10">
        <f>72322.06+113670+1050</f>
        <v>187042.06</v>
      </c>
    </row>
    <row r="10" spans="1:3" ht="30.75" customHeight="1">
      <c r="A10" s="7">
        <v>5</v>
      </c>
      <c r="B10" s="1" t="s">
        <v>47</v>
      </c>
      <c r="C10" s="10">
        <v>53600</v>
      </c>
    </row>
    <row r="11" spans="1:3" ht="27.75" customHeight="1">
      <c r="A11" s="7">
        <v>6</v>
      </c>
      <c r="B11" s="1" t="s">
        <v>1</v>
      </c>
      <c r="C11" s="10">
        <v>70249.67</v>
      </c>
    </row>
    <row r="12" spans="1:3" ht="27.75" customHeight="1">
      <c r="A12" s="7">
        <v>7</v>
      </c>
      <c r="B12" s="1" t="s">
        <v>40</v>
      </c>
      <c r="C12" s="10">
        <v>15655.64</v>
      </c>
    </row>
    <row r="13" spans="1:3" ht="27.75" customHeight="1">
      <c r="A13" s="7">
        <v>8</v>
      </c>
      <c r="B13" s="1" t="s">
        <v>41</v>
      </c>
      <c r="C13" s="10">
        <f>4334.75+71508.21</f>
        <v>75842.96</v>
      </c>
    </row>
    <row r="14" spans="1:3" ht="30.75" customHeight="1">
      <c r="A14" s="7">
        <v>9</v>
      </c>
      <c r="B14" s="1" t="s">
        <v>31</v>
      </c>
      <c r="C14" s="10">
        <v>6150.84</v>
      </c>
    </row>
    <row r="15" spans="1:3" ht="26.25" customHeight="1">
      <c r="A15" s="7">
        <v>10</v>
      </c>
      <c r="B15" s="1" t="s">
        <v>30</v>
      </c>
      <c r="C15" s="10">
        <v>77343.47</v>
      </c>
    </row>
    <row r="16" spans="1:3" ht="27" customHeight="1">
      <c r="A16" s="7"/>
      <c r="B16" s="2" t="s">
        <v>59</v>
      </c>
      <c r="C16" s="8">
        <f>SUM(C6:C15)</f>
        <v>659771.9099999999</v>
      </c>
    </row>
    <row r="17" spans="1:3" ht="27" customHeight="1">
      <c r="A17" s="15"/>
      <c r="B17" s="16" t="s">
        <v>60</v>
      </c>
      <c r="C17" s="17">
        <v>659771.91</v>
      </c>
    </row>
    <row r="18" spans="1:3" ht="27" customHeight="1">
      <c r="A18" s="7"/>
      <c r="B18" s="2" t="s">
        <v>3</v>
      </c>
      <c r="C18" s="8">
        <f>C17-C16</f>
        <v>0</v>
      </c>
    </row>
    <row r="19" spans="1:3" ht="18.75" customHeight="1">
      <c r="A19" s="13"/>
      <c r="B19" s="14"/>
      <c r="C19" s="12"/>
    </row>
    <row r="20" spans="1:3" ht="18.75" customHeight="1">
      <c r="A20" s="13"/>
      <c r="B20" s="14"/>
      <c r="C20" s="12"/>
    </row>
    <row r="21" spans="1:3" ht="18.75" customHeight="1">
      <c r="A21" s="13"/>
      <c r="B21" s="14"/>
      <c r="C21" s="12"/>
    </row>
    <row r="22" spans="1:3" ht="18.75" customHeight="1">
      <c r="A22" s="13"/>
      <c r="B22" s="14"/>
      <c r="C22" s="12"/>
    </row>
    <row r="23" spans="1:3" ht="18.75" customHeight="1">
      <c r="A23" s="13"/>
      <c r="B23" s="14"/>
      <c r="C23" s="12"/>
    </row>
    <row r="24" spans="1:3" ht="18.75" customHeight="1">
      <c r="A24" s="13"/>
      <c r="B24" s="14"/>
      <c r="C24" s="12"/>
    </row>
    <row r="25" spans="1:3" ht="18" customHeight="1">
      <c r="A25" s="13"/>
      <c r="B25" s="14" t="s">
        <v>49</v>
      </c>
      <c r="C25" s="12" t="s">
        <v>35</v>
      </c>
    </row>
    <row r="26" spans="1:3" ht="18.75" customHeight="1">
      <c r="A26" s="13"/>
      <c r="B26" s="14"/>
      <c r="C26" s="12"/>
    </row>
    <row r="27" spans="1:3" ht="18.75" customHeight="1">
      <c r="A27" s="13"/>
      <c r="B27" s="14"/>
      <c r="C27" s="12"/>
    </row>
    <row r="28" spans="1:3" ht="18.75" customHeight="1">
      <c r="A28" s="13"/>
      <c r="B28" s="14"/>
      <c r="C28" s="12"/>
    </row>
    <row r="29" spans="1:3" ht="18.75" customHeight="1">
      <c r="A29" s="13"/>
      <c r="B29" s="14"/>
      <c r="C29" s="12"/>
    </row>
    <row r="30" spans="1:3" ht="18.75" customHeight="1">
      <c r="A30" s="13"/>
      <c r="B30" s="14"/>
      <c r="C30" s="12"/>
    </row>
    <row r="31" spans="1:3" ht="18.75" customHeight="1">
      <c r="A31" s="13"/>
      <c r="B31" s="14"/>
      <c r="C31" s="12"/>
    </row>
    <row r="32" spans="1:3" ht="18.75" customHeight="1">
      <c r="A32" s="13"/>
      <c r="B32" s="14" t="s">
        <v>36</v>
      </c>
      <c r="C32" s="12" t="s">
        <v>42</v>
      </c>
    </row>
    <row r="33" spans="1:3" ht="18.75" customHeight="1">
      <c r="A33" s="13"/>
      <c r="B33" s="27" t="s">
        <v>38</v>
      </c>
      <c r="C33" s="28" t="s">
        <v>39</v>
      </c>
    </row>
    <row r="34" spans="1:3" ht="15.75" customHeight="1">
      <c r="A34" s="13"/>
      <c r="B34" s="27"/>
      <c r="C34" s="28"/>
    </row>
    <row r="35" spans="1:3" ht="15.75" customHeight="1">
      <c r="A35" s="13"/>
      <c r="B35" s="27"/>
      <c r="C35" s="28"/>
    </row>
    <row r="36" spans="1:3" ht="15.75" customHeight="1">
      <c r="A36" s="13"/>
      <c r="B36" s="27"/>
      <c r="C36" s="28"/>
    </row>
    <row r="37" spans="1:3" ht="15.75" customHeight="1">
      <c r="A37" s="13"/>
      <c r="B37" s="27"/>
      <c r="C37" s="28"/>
    </row>
    <row r="38" spans="1:3" ht="15.75" customHeight="1">
      <c r="A38" s="13"/>
      <c r="B38" s="27"/>
      <c r="C38" s="28"/>
    </row>
    <row r="39" spans="1:3" ht="15.75" customHeight="1">
      <c r="A39" s="13"/>
      <c r="B39" s="27"/>
      <c r="C39" s="28"/>
    </row>
    <row r="40" spans="1:3" ht="15.75" customHeight="1">
      <c r="A40" s="13"/>
      <c r="B40" s="27"/>
      <c r="C40" s="28"/>
    </row>
    <row r="41" spans="1:3" ht="15.75" customHeight="1">
      <c r="A41" s="13"/>
      <c r="B41" s="27"/>
      <c r="C41" s="28"/>
    </row>
    <row r="42" spans="1:3" ht="15.75" customHeight="1">
      <c r="A42" s="13"/>
      <c r="B42" s="27"/>
      <c r="C42" s="28"/>
    </row>
    <row r="43" spans="1:3" ht="16.5" customHeight="1">
      <c r="A43" s="36" t="s">
        <v>5</v>
      </c>
      <c r="B43" s="36"/>
      <c r="C43" s="36"/>
    </row>
    <row r="44" spans="1:3" s="26" customFormat="1" ht="15.75" customHeight="1">
      <c r="A44" s="35" t="s">
        <v>8</v>
      </c>
      <c r="B44" s="35"/>
      <c r="C44" s="35"/>
    </row>
    <row r="45" spans="1:3" s="26" customFormat="1" ht="15.75" customHeight="1">
      <c r="A45" s="35" t="s">
        <v>9</v>
      </c>
      <c r="B45" s="35"/>
      <c r="C45" s="35"/>
    </row>
    <row r="46" spans="1:3" ht="15.75" customHeight="1">
      <c r="A46" s="35" t="s">
        <v>54</v>
      </c>
      <c r="B46" s="35"/>
      <c r="C46" s="35"/>
    </row>
    <row r="47" spans="1:3" ht="17.25" customHeight="1">
      <c r="A47" s="25"/>
      <c r="B47" s="25"/>
      <c r="C47" s="25"/>
    </row>
    <row r="48" spans="1:3" ht="27" customHeight="1">
      <c r="A48" s="5" t="s">
        <v>0</v>
      </c>
      <c r="B48" s="6" t="s">
        <v>10</v>
      </c>
      <c r="C48" s="5" t="s">
        <v>52</v>
      </c>
    </row>
    <row r="49" spans="1:3" ht="35.25" customHeight="1">
      <c r="A49" s="7">
        <v>1</v>
      </c>
      <c r="B49" s="2" t="s">
        <v>63</v>
      </c>
      <c r="C49" s="8">
        <v>0</v>
      </c>
    </row>
    <row r="50" spans="1:3" ht="33" customHeight="1">
      <c r="A50" s="7">
        <v>2</v>
      </c>
      <c r="B50" s="2" t="s">
        <v>61</v>
      </c>
      <c r="C50" s="8">
        <v>138275.55</v>
      </c>
    </row>
    <row r="51" spans="1:3" ht="25.5" customHeight="1">
      <c r="A51" s="7">
        <v>3</v>
      </c>
      <c r="B51" s="2" t="s">
        <v>62</v>
      </c>
      <c r="C51" s="8">
        <v>80993.13</v>
      </c>
    </row>
    <row r="52" spans="1:3" ht="27" customHeight="1">
      <c r="A52" s="19" t="s">
        <v>11</v>
      </c>
      <c r="B52" s="23" t="s">
        <v>94</v>
      </c>
      <c r="C52" s="31">
        <v>2016</v>
      </c>
    </row>
    <row r="53" spans="1:3" ht="27" customHeight="1">
      <c r="A53" s="19" t="s">
        <v>12</v>
      </c>
      <c r="B53" s="23" t="s">
        <v>95</v>
      </c>
      <c r="C53" s="31">
        <v>1147</v>
      </c>
    </row>
    <row r="54" spans="1:3" ht="27" customHeight="1">
      <c r="A54" s="19" t="s">
        <v>13</v>
      </c>
      <c r="B54" s="23" t="s">
        <v>83</v>
      </c>
      <c r="C54" s="31">
        <v>4076</v>
      </c>
    </row>
    <row r="55" spans="1:3" ht="27" customHeight="1">
      <c r="A55" s="19" t="s">
        <v>14</v>
      </c>
      <c r="B55" s="23" t="s">
        <v>96</v>
      </c>
      <c r="C55" s="31">
        <v>425</v>
      </c>
    </row>
    <row r="56" spans="1:3" ht="27" customHeight="1">
      <c r="A56" s="19" t="s">
        <v>15</v>
      </c>
      <c r="B56" s="29" t="s">
        <v>66</v>
      </c>
      <c r="C56" s="31">
        <v>578.4</v>
      </c>
    </row>
    <row r="57" spans="1:3" ht="27" customHeight="1">
      <c r="A57" s="19" t="s">
        <v>16</v>
      </c>
      <c r="B57" s="23" t="s">
        <v>97</v>
      </c>
      <c r="C57" s="31">
        <v>1700</v>
      </c>
    </row>
    <row r="58" spans="1:3" ht="27" customHeight="1">
      <c r="A58" s="19" t="s">
        <v>18</v>
      </c>
      <c r="B58" s="23" t="s">
        <v>71</v>
      </c>
      <c r="C58" s="31">
        <v>1060.4</v>
      </c>
    </row>
    <row r="59" spans="1:3" ht="27" customHeight="1">
      <c r="A59" s="19" t="s">
        <v>19</v>
      </c>
      <c r="B59" s="23" t="s">
        <v>98</v>
      </c>
      <c r="C59" s="31">
        <v>1842</v>
      </c>
    </row>
    <row r="60" spans="1:3" ht="27" customHeight="1">
      <c r="A60" s="19" t="s">
        <v>20</v>
      </c>
      <c r="B60" s="30" t="s">
        <v>93</v>
      </c>
      <c r="C60" s="31">
        <v>52219</v>
      </c>
    </row>
    <row r="61" spans="1:3" ht="27" customHeight="1">
      <c r="A61" s="19" t="s">
        <v>21</v>
      </c>
      <c r="B61" s="30" t="s">
        <v>99</v>
      </c>
      <c r="C61" s="31">
        <v>14562</v>
      </c>
    </row>
    <row r="62" spans="1:3" ht="27" customHeight="1">
      <c r="A62" s="19" t="s">
        <v>22</v>
      </c>
      <c r="B62" s="20" t="s">
        <v>17</v>
      </c>
      <c r="C62" s="21">
        <f>C51-C52-C53-C54-C55-C56-C57-C58-C59-C60-C61</f>
        <v>1367.3300000000163</v>
      </c>
    </row>
    <row r="63" spans="1:3" ht="40.5" customHeight="1">
      <c r="A63" s="7">
        <v>4</v>
      </c>
      <c r="B63" s="2" t="s">
        <v>64</v>
      </c>
      <c r="C63" s="22">
        <f>C49+C50-C51</f>
        <v>57282.419999999984</v>
      </c>
    </row>
    <row r="71" spans="2:3" ht="17.25" customHeight="1">
      <c r="B71" s="14" t="s">
        <v>49</v>
      </c>
      <c r="C71" s="12" t="s">
        <v>35</v>
      </c>
    </row>
    <row r="72" spans="2:3" ht="15">
      <c r="B72" s="14"/>
      <c r="C72" s="12"/>
    </row>
    <row r="73" spans="2:3" ht="15">
      <c r="B73" s="14"/>
      <c r="C73" s="12"/>
    </row>
    <row r="74" spans="2:3" ht="15">
      <c r="B74" s="14"/>
      <c r="C74" s="12"/>
    </row>
    <row r="75" spans="2:3" ht="15">
      <c r="B75" s="14"/>
      <c r="C75" s="12"/>
    </row>
    <row r="76" spans="2:3" ht="15">
      <c r="B76" s="14"/>
      <c r="C76" s="12"/>
    </row>
    <row r="77" spans="2:3" ht="15">
      <c r="B77" s="14"/>
      <c r="C77" s="12"/>
    </row>
    <row r="78" spans="2:3" ht="18" customHeight="1">
      <c r="B78" s="14" t="s">
        <v>36</v>
      </c>
      <c r="C78" s="12" t="s">
        <v>42</v>
      </c>
    </row>
    <row r="79" spans="2:3" ht="15">
      <c r="B79" s="27" t="s">
        <v>38</v>
      </c>
      <c r="C79" s="28" t="s">
        <v>39</v>
      </c>
    </row>
  </sheetData>
  <sheetProtection/>
  <mergeCells count="7">
    <mergeCell ref="A46:C46"/>
    <mergeCell ref="A1:C1"/>
    <mergeCell ref="A2:C2"/>
    <mergeCell ref="A3:C3"/>
    <mergeCell ref="A43:C43"/>
    <mergeCell ref="A44:C44"/>
    <mergeCell ref="A45:C45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6">
      <selection activeCell="B11" sqref="B11"/>
    </sheetView>
  </sheetViews>
  <sheetFormatPr defaultColWidth="9.140625" defaultRowHeight="12.75"/>
  <cols>
    <col min="1" max="1" width="4.8515625" style="4" customWidth="1"/>
    <col min="2" max="2" width="82.57421875" style="4" customWidth="1"/>
    <col min="3" max="3" width="18.7109375" style="4" customWidth="1"/>
    <col min="4" max="16384" width="9.140625" style="4" customWidth="1"/>
  </cols>
  <sheetData>
    <row r="1" spans="1:3" ht="17.25" customHeight="1">
      <c r="A1" s="34" t="s">
        <v>5</v>
      </c>
      <c r="B1" s="34"/>
      <c r="C1" s="34"/>
    </row>
    <row r="2" spans="1:3" ht="17.25" customHeight="1">
      <c r="A2" s="33" t="s">
        <v>4</v>
      </c>
      <c r="B2" s="33"/>
      <c r="C2" s="33"/>
    </row>
    <row r="3" spans="1:3" ht="17.25" customHeight="1">
      <c r="A3" s="33" t="s">
        <v>55</v>
      </c>
      <c r="B3" s="33"/>
      <c r="C3" s="33"/>
    </row>
    <row r="4" ht="16.5" customHeight="1"/>
    <row r="5" spans="1:3" ht="28.5" customHeight="1">
      <c r="A5" s="5" t="s">
        <v>0</v>
      </c>
      <c r="B5" s="6" t="s">
        <v>2</v>
      </c>
      <c r="C5" s="5" t="s">
        <v>52</v>
      </c>
    </row>
    <row r="6" spans="1:3" ht="47.25" customHeight="1">
      <c r="A6" s="7">
        <v>1</v>
      </c>
      <c r="B6" s="3" t="s">
        <v>6</v>
      </c>
      <c r="C6" s="10">
        <v>121375.68</v>
      </c>
    </row>
    <row r="7" spans="1:3" ht="34.5" customHeight="1">
      <c r="A7" s="7">
        <v>2</v>
      </c>
      <c r="B7" s="3" t="s">
        <v>7</v>
      </c>
      <c r="C7" s="10">
        <v>38090.2</v>
      </c>
    </row>
    <row r="8" spans="1:3" ht="45">
      <c r="A8" s="7">
        <v>3</v>
      </c>
      <c r="B8" s="3" t="s">
        <v>45</v>
      </c>
      <c r="C8" s="10">
        <v>43107.49</v>
      </c>
    </row>
    <row r="9" spans="1:3" ht="30">
      <c r="A9" s="7">
        <v>4</v>
      </c>
      <c r="B9" s="1" t="s">
        <v>46</v>
      </c>
      <c r="C9" s="10">
        <f>63189.75+154500+1575</f>
        <v>219264.75</v>
      </c>
    </row>
    <row r="10" spans="1:3" ht="27.75" customHeight="1">
      <c r="A10" s="7">
        <v>5</v>
      </c>
      <c r="B10" s="1" t="s">
        <v>33</v>
      </c>
      <c r="C10" s="10">
        <v>12506</v>
      </c>
    </row>
    <row r="11" spans="1:3" ht="27.75" customHeight="1">
      <c r="A11" s="7">
        <v>6</v>
      </c>
      <c r="B11" s="1" t="s">
        <v>1</v>
      </c>
      <c r="C11" s="10">
        <v>81838.72</v>
      </c>
    </row>
    <row r="12" spans="1:3" ht="27.75" customHeight="1">
      <c r="A12" s="7">
        <v>7</v>
      </c>
      <c r="B12" s="1" t="s">
        <v>40</v>
      </c>
      <c r="C12" s="10">
        <v>19193.05</v>
      </c>
    </row>
    <row r="13" spans="1:3" ht="27.75" customHeight="1">
      <c r="A13" s="7">
        <v>8</v>
      </c>
      <c r="B13" s="1" t="s">
        <v>41</v>
      </c>
      <c r="C13" s="10">
        <f>5681.09+93718</f>
        <v>99399.09</v>
      </c>
    </row>
    <row r="14" spans="1:3" ht="27.75" customHeight="1">
      <c r="A14" s="7">
        <v>9</v>
      </c>
      <c r="B14" s="1" t="s">
        <v>31</v>
      </c>
      <c r="C14" s="10">
        <v>7165.54</v>
      </c>
    </row>
    <row r="15" spans="1:3" ht="27.75" customHeight="1">
      <c r="A15" s="7">
        <v>10</v>
      </c>
      <c r="B15" s="32" t="s">
        <v>135</v>
      </c>
      <c r="C15" s="10">
        <v>47722</v>
      </c>
    </row>
    <row r="16" spans="1:3" ht="27.75" customHeight="1">
      <c r="A16" s="7">
        <v>11</v>
      </c>
      <c r="B16" s="1" t="s">
        <v>30</v>
      </c>
      <c r="C16" s="10">
        <v>88616.85</v>
      </c>
    </row>
    <row r="17" spans="1:3" ht="27.75" customHeight="1">
      <c r="A17" s="7"/>
      <c r="B17" s="2" t="s">
        <v>59</v>
      </c>
      <c r="C17" s="8">
        <f>SUM(C6:C16)</f>
        <v>778279.37</v>
      </c>
    </row>
    <row r="18" spans="1:3" ht="27.75" customHeight="1">
      <c r="A18" s="15"/>
      <c r="B18" s="16" t="s">
        <v>60</v>
      </c>
      <c r="C18" s="17">
        <v>778279.37</v>
      </c>
    </row>
    <row r="19" spans="1:3" ht="27.75" customHeight="1">
      <c r="A19" s="7"/>
      <c r="B19" s="2" t="s">
        <v>3</v>
      </c>
      <c r="C19" s="8">
        <f>C18-C17</f>
        <v>0</v>
      </c>
    </row>
    <row r="20" spans="1:3" ht="18" customHeight="1">
      <c r="A20" s="13"/>
      <c r="B20" s="14"/>
      <c r="C20" s="12"/>
    </row>
    <row r="21" spans="1:3" ht="18" customHeight="1">
      <c r="A21" s="13"/>
      <c r="B21" s="14"/>
      <c r="C21" s="12"/>
    </row>
    <row r="22" spans="1:3" ht="18" customHeight="1">
      <c r="A22" s="13"/>
      <c r="B22" s="14"/>
      <c r="C22" s="12"/>
    </row>
    <row r="23" spans="1:3" ht="18" customHeight="1">
      <c r="A23" s="13"/>
      <c r="B23" s="14"/>
      <c r="C23" s="12"/>
    </row>
    <row r="24" spans="1:3" ht="18" customHeight="1">
      <c r="A24" s="13"/>
      <c r="B24" s="14"/>
      <c r="C24" s="12"/>
    </row>
    <row r="25" spans="1:3" ht="18" customHeight="1">
      <c r="A25" s="13"/>
      <c r="B25" s="14"/>
      <c r="C25" s="12"/>
    </row>
    <row r="26" spans="1:3" ht="18" customHeight="1">
      <c r="A26" s="13"/>
      <c r="B26" s="14"/>
      <c r="C26" s="12"/>
    </row>
    <row r="27" spans="1:3" ht="18" customHeight="1">
      <c r="A27" s="13"/>
      <c r="B27" s="14"/>
      <c r="C27" s="12"/>
    </row>
    <row r="28" spans="1:3" ht="18" customHeight="1">
      <c r="A28" s="13"/>
      <c r="B28" s="14" t="s">
        <v>49</v>
      </c>
      <c r="C28" s="12" t="s">
        <v>35</v>
      </c>
    </row>
    <row r="29" spans="1:3" ht="18" customHeight="1">
      <c r="A29" s="13"/>
      <c r="B29" s="14"/>
      <c r="C29" s="12"/>
    </row>
    <row r="30" spans="1:3" ht="18" customHeight="1">
      <c r="A30" s="13"/>
      <c r="B30" s="14"/>
      <c r="C30" s="12"/>
    </row>
    <row r="31" spans="1:3" ht="18" customHeight="1">
      <c r="A31" s="13"/>
      <c r="B31" s="14"/>
      <c r="C31" s="12"/>
    </row>
    <row r="32" spans="1:3" ht="18" customHeight="1">
      <c r="A32" s="13"/>
      <c r="B32" s="14"/>
      <c r="C32" s="12"/>
    </row>
    <row r="33" spans="1:3" ht="18" customHeight="1">
      <c r="A33" s="13"/>
      <c r="B33" s="14"/>
      <c r="C33" s="12"/>
    </row>
    <row r="34" spans="1:3" ht="18" customHeight="1">
      <c r="A34" s="13"/>
      <c r="B34" s="14"/>
      <c r="C34" s="12"/>
    </row>
    <row r="35" spans="1:3" ht="18" customHeight="1">
      <c r="A35" s="13"/>
      <c r="B35" s="14" t="s">
        <v>36</v>
      </c>
      <c r="C35" s="12" t="s">
        <v>37</v>
      </c>
    </row>
    <row r="36" spans="1:3" ht="18" customHeight="1">
      <c r="A36" s="13"/>
      <c r="B36" s="27" t="s">
        <v>38</v>
      </c>
      <c r="C36" s="28" t="s">
        <v>39</v>
      </c>
    </row>
    <row r="37" spans="1:3" ht="18" customHeight="1">
      <c r="A37" s="13"/>
      <c r="B37" s="27"/>
      <c r="C37" s="28"/>
    </row>
    <row r="38" spans="1:3" ht="18" customHeight="1">
      <c r="A38" s="13"/>
      <c r="B38" s="27"/>
      <c r="C38" s="28"/>
    </row>
    <row r="39" spans="1:3" ht="18" customHeight="1">
      <c r="A39" s="13"/>
      <c r="B39" s="27"/>
      <c r="C39" s="28"/>
    </row>
    <row r="40" spans="1:3" ht="18" customHeight="1">
      <c r="A40" s="13"/>
      <c r="B40" s="27"/>
      <c r="C40" s="28"/>
    </row>
    <row r="41" spans="1:3" ht="18" customHeight="1">
      <c r="A41" s="13"/>
      <c r="B41" s="27"/>
      <c r="C41" s="28"/>
    </row>
    <row r="42" spans="1:3" ht="18" customHeight="1">
      <c r="A42" s="13"/>
      <c r="B42" s="27"/>
      <c r="C42" s="28"/>
    </row>
    <row r="43" spans="1:3" ht="18" customHeight="1">
      <c r="A43" s="13"/>
      <c r="B43" s="27"/>
      <c r="C43" s="28"/>
    </row>
    <row r="44" spans="1:3" ht="17.25" customHeight="1">
      <c r="A44" s="34" t="s">
        <v>5</v>
      </c>
      <c r="B44" s="34"/>
      <c r="C44" s="34"/>
    </row>
    <row r="45" spans="1:3" ht="17.25" customHeight="1">
      <c r="A45" s="33" t="s">
        <v>8</v>
      </c>
      <c r="B45" s="33"/>
      <c r="C45" s="33"/>
    </row>
    <row r="46" spans="1:3" ht="17.25" customHeight="1">
      <c r="A46" s="33" t="s">
        <v>9</v>
      </c>
      <c r="B46" s="33"/>
      <c r="C46" s="33"/>
    </row>
    <row r="47" spans="1:3" ht="17.25" customHeight="1">
      <c r="A47" s="33" t="s">
        <v>55</v>
      </c>
      <c r="B47" s="33"/>
      <c r="C47" s="33"/>
    </row>
    <row r="48" spans="1:3" ht="14.25" customHeight="1">
      <c r="A48" s="18"/>
      <c r="B48" s="18"/>
      <c r="C48" s="18"/>
    </row>
    <row r="49" spans="1:3" ht="29.25" customHeight="1">
      <c r="A49" s="5" t="s">
        <v>0</v>
      </c>
      <c r="B49" s="6" t="s">
        <v>10</v>
      </c>
      <c r="C49" s="5" t="s">
        <v>52</v>
      </c>
    </row>
    <row r="50" spans="1:3" ht="31.5" customHeight="1">
      <c r="A50" s="7">
        <v>1</v>
      </c>
      <c r="B50" s="2" t="s">
        <v>65</v>
      </c>
      <c r="C50" s="8">
        <v>0</v>
      </c>
    </row>
    <row r="51" spans="1:3" ht="33" customHeight="1">
      <c r="A51" s="7">
        <v>2</v>
      </c>
      <c r="B51" s="2" t="s">
        <v>61</v>
      </c>
      <c r="C51" s="8">
        <v>184099.2</v>
      </c>
    </row>
    <row r="52" spans="1:3" ht="26.25" customHeight="1">
      <c r="A52" s="7">
        <v>3</v>
      </c>
      <c r="B52" s="2" t="s">
        <v>62</v>
      </c>
      <c r="C52" s="8">
        <v>92097.03</v>
      </c>
    </row>
    <row r="53" spans="1:3" ht="26.25" customHeight="1">
      <c r="A53" s="19" t="s">
        <v>11</v>
      </c>
      <c r="B53" s="23" t="s">
        <v>77</v>
      </c>
      <c r="C53" s="31">
        <f>500+500+250+250+500+500+500</f>
        <v>3000</v>
      </c>
    </row>
    <row r="54" spans="1:3" ht="26.25" customHeight="1">
      <c r="A54" s="19" t="s">
        <v>12</v>
      </c>
      <c r="B54" s="29" t="s">
        <v>66</v>
      </c>
      <c r="C54" s="31">
        <f>908.4+356.17</f>
        <v>1264.57</v>
      </c>
    </row>
    <row r="55" spans="1:3" ht="26.25" customHeight="1">
      <c r="A55" s="19" t="s">
        <v>13</v>
      </c>
      <c r="B55" s="23" t="s">
        <v>74</v>
      </c>
      <c r="C55" s="31">
        <v>2550</v>
      </c>
    </row>
    <row r="56" spans="1:3" ht="26.25" customHeight="1">
      <c r="A56" s="19" t="s">
        <v>14</v>
      </c>
      <c r="B56" s="29" t="s">
        <v>102</v>
      </c>
      <c r="C56" s="31">
        <f>908.4+356.17</f>
        <v>1264.57</v>
      </c>
    </row>
    <row r="57" spans="1:3" ht="26.25" customHeight="1">
      <c r="A57" s="19" t="s">
        <v>15</v>
      </c>
      <c r="B57" s="29" t="s">
        <v>71</v>
      </c>
      <c r="C57" s="31">
        <v>1667.16</v>
      </c>
    </row>
    <row r="58" spans="1:3" ht="26.25" customHeight="1">
      <c r="A58" s="19" t="s">
        <v>16</v>
      </c>
      <c r="B58" s="29" t="s">
        <v>100</v>
      </c>
      <c r="C58" s="31">
        <v>480</v>
      </c>
    </row>
    <row r="59" spans="1:3" ht="26.25" customHeight="1">
      <c r="A59" s="19" t="s">
        <v>18</v>
      </c>
      <c r="B59" s="23" t="s">
        <v>101</v>
      </c>
      <c r="C59" s="31">
        <f>18708+61732</f>
        <v>80440</v>
      </c>
    </row>
    <row r="60" spans="1:3" ht="26.25" customHeight="1">
      <c r="A60" s="19" t="s">
        <v>19</v>
      </c>
      <c r="B60" s="20" t="s">
        <v>17</v>
      </c>
      <c r="C60" s="21">
        <f>C52-C53-C54-C55-C56-C57-C58-C59</f>
        <v>1430.7299999999814</v>
      </c>
    </row>
    <row r="61" spans="1:3" ht="30" customHeight="1">
      <c r="A61" s="7">
        <v>4</v>
      </c>
      <c r="B61" s="2" t="s">
        <v>64</v>
      </c>
      <c r="C61" s="22">
        <f>C50+C51-C52</f>
        <v>92002.17000000001</v>
      </c>
    </row>
    <row r="71" spans="2:3" ht="15">
      <c r="B71" s="14" t="s">
        <v>49</v>
      </c>
      <c r="C71" s="12" t="s">
        <v>35</v>
      </c>
    </row>
    <row r="72" spans="2:3" ht="15">
      <c r="B72" s="14"/>
      <c r="C72" s="12"/>
    </row>
    <row r="73" spans="2:3" ht="15">
      <c r="B73" s="14"/>
      <c r="C73" s="12"/>
    </row>
    <row r="74" spans="2:3" ht="15">
      <c r="B74" s="14"/>
      <c r="C74" s="12"/>
    </row>
    <row r="75" spans="2:3" ht="15">
      <c r="B75" s="14"/>
      <c r="C75" s="12"/>
    </row>
    <row r="76" spans="2:3" ht="15">
      <c r="B76" s="14"/>
      <c r="C76" s="12"/>
    </row>
    <row r="77" spans="2:3" ht="15">
      <c r="B77" s="14"/>
      <c r="C77" s="12"/>
    </row>
    <row r="78" spans="2:3" ht="15">
      <c r="B78" s="14" t="s">
        <v>36</v>
      </c>
      <c r="C78" s="12" t="s">
        <v>37</v>
      </c>
    </row>
    <row r="79" spans="2:3" ht="15">
      <c r="B79" s="27" t="s">
        <v>38</v>
      </c>
      <c r="C79" s="28" t="s">
        <v>39</v>
      </c>
    </row>
  </sheetData>
  <sheetProtection/>
  <mergeCells count="7">
    <mergeCell ref="A45:C45"/>
    <mergeCell ref="A46:C46"/>
    <mergeCell ref="A47:C47"/>
    <mergeCell ref="A1:C1"/>
    <mergeCell ref="A2:C2"/>
    <mergeCell ref="A3:C3"/>
    <mergeCell ref="A44:C44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9"/>
  <sheetViews>
    <sheetView view="pageBreakPreview" zoomScaleSheetLayoutView="100" zoomScalePageLayoutView="0" workbookViewId="0" topLeftCell="A1">
      <selection activeCell="C73" sqref="C73"/>
    </sheetView>
  </sheetViews>
  <sheetFormatPr defaultColWidth="9.140625" defaultRowHeight="12.75"/>
  <cols>
    <col min="1" max="1" width="5.28125" style="24" customWidth="1"/>
    <col min="2" max="2" width="82.140625" style="24" customWidth="1"/>
    <col min="3" max="3" width="19.57421875" style="24" customWidth="1"/>
    <col min="4" max="16384" width="9.140625" style="24" customWidth="1"/>
  </cols>
  <sheetData>
    <row r="1" spans="1:3" ht="18.75" customHeight="1">
      <c r="A1" s="36" t="s">
        <v>5</v>
      </c>
      <c r="B1" s="36"/>
      <c r="C1" s="36"/>
    </row>
    <row r="2" spans="1:3" ht="18.75" customHeight="1">
      <c r="A2" s="35" t="s">
        <v>4</v>
      </c>
      <c r="B2" s="35"/>
      <c r="C2" s="35"/>
    </row>
    <row r="3" spans="1:3" ht="18.75" customHeight="1">
      <c r="A3" s="35" t="s">
        <v>56</v>
      </c>
      <c r="B3" s="35"/>
      <c r="C3" s="35"/>
    </row>
    <row r="4" ht="12.75" customHeight="1"/>
    <row r="5" spans="1:3" ht="27.75" customHeight="1">
      <c r="A5" s="5" t="s">
        <v>0</v>
      </c>
      <c r="B5" s="6" t="s">
        <v>2</v>
      </c>
      <c r="C5" s="5" t="s">
        <v>52</v>
      </c>
    </row>
    <row r="6" spans="1:3" ht="46.5" customHeight="1">
      <c r="A6" s="7">
        <v>1</v>
      </c>
      <c r="B6" s="3" t="s">
        <v>6</v>
      </c>
      <c r="C6" s="10">
        <v>343155.14</v>
      </c>
    </row>
    <row r="7" spans="1:3" ht="31.5" customHeight="1">
      <c r="A7" s="7">
        <v>2</v>
      </c>
      <c r="B7" s="3" t="s">
        <v>7</v>
      </c>
      <c r="C7" s="10">
        <v>107689.18</v>
      </c>
    </row>
    <row r="8" spans="1:3" ht="45">
      <c r="A8" s="7">
        <v>3</v>
      </c>
      <c r="B8" s="3" t="s">
        <v>45</v>
      </c>
      <c r="C8" s="10">
        <v>121874.14</v>
      </c>
    </row>
    <row r="9" spans="1:3" ht="29.25" customHeight="1">
      <c r="A9" s="7">
        <v>4</v>
      </c>
      <c r="B9" s="1" t="s">
        <v>46</v>
      </c>
      <c r="C9" s="10">
        <f>238201.33+398244+3675</f>
        <v>640120.33</v>
      </c>
    </row>
    <row r="10" spans="1:3" ht="29.25" customHeight="1">
      <c r="A10" s="7">
        <v>5</v>
      </c>
      <c r="B10" s="1" t="s">
        <v>33</v>
      </c>
      <c r="C10" s="10">
        <v>37518</v>
      </c>
    </row>
    <row r="11" spans="1:3" ht="29.25" customHeight="1">
      <c r="A11" s="7">
        <v>6</v>
      </c>
      <c r="B11" s="1" t="s">
        <v>1</v>
      </c>
      <c r="C11" s="10">
        <v>231375.65</v>
      </c>
    </row>
    <row r="12" spans="1:3" ht="29.25" customHeight="1">
      <c r="A12" s="7">
        <v>7</v>
      </c>
      <c r="B12" s="1" t="s">
        <v>40</v>
      </c>
      <c r="C12" s="10">
        <v>52786.6</v>
      </c>
    </row>
    <row r="13" spans="1:3" ht="29.25" customHeight="1">
      <c r="A13" s="7">
        <v>8</v>
      </c>
      <c r="B13" s="1" t="s">
        <v>41</v>
      </c>
      <c r="C13" s="11">
        <f>14277.03+235520.82</f>
        <v>249797.85</v>
      </c>
    </row>
    <row r="14" spans="1:3" ht="29.25" customHeight="1">
      <c r="A14" s="7">
        <v>9</v>
      </c>
      <c r="B14" s="1" t="s">
        <v>31</v>
      </c>
      <c r="C14" s="10">
        <v>20258.53</v>
      </c>
    </row>
    <row r="15" spans="1:3" ht="29.25" customHeight="1">
      <c r="A15" s="7">
        <v>10</v>
      </c>
      <c r="B15" s="1" t="s">
        <v>30</v>
      </c>
      <c r="C15" s="10">
        <v>265665.6</v>
      </c>
    </row>
    <row r="16" spans="1:3" ht="29.25" customHeight="1">
      <c r="A16" s="7"/>
      <c r="B16" s="2" t="s">
        <v>59</v>
      </c>
      <c r="C16" s="8">
        <f>SUM(C6:C15)</f>
        <v>2070241.02</v>
      </c>
    </row>
    <row r="17" spans="1:3" ht="29.25" customHeight="1">
      <c r="A17" s="15"/>
      <c r="B17" s="16" t="s">
        <v>60</v>
      </c>
      <c r="C17" s="17">
        <v>2070241.02</v>
      </c>
    </row>
    <row r="18" spans="1:3" ht="29.25" customHeight="1">
      <c r="A18" s="7"/>
      <c r="B18" s="2" t="s">
        <v>3</v>
      </c>
      <c r="C18" s="8">
        <f>C17-C16</f>
        <v>0</v>
      </c>
    </row>
    <row r="19" spans="1:3" ht="15.75" customHeight="1">
      <c r="A19" s="13"/>
      <c r="B19" s="14"/>
      <c r="C19" s="12"/>
    </row>
    <row r="20" spans="1:3" ht="15.75" customHeight="1">
      <c r="A20" s="13"/>
      <c r="B20" s="14"/>
      <c r="C20" s="12"/>
    </row>
    <row r="21" spans="1:3" ht="15.75" customHeight="1">
      <c r="A21" s="13"/>
      <c r="B21" s="14"/>
      <c r="C21" s="12"/>
    </row>
    <row r="22" spans="1:3" ht="15.75" customHeight="1">
      <c r="A22" s="13"/>
      <c r="B22" s="14"/>
      <c r="C22" s="12"/>
    </row>
    <row r="23" spans="1:3" ht="15.75" customHeight="1">
      <c r="A23" s="13"/>
      <c r="B23" s="14"/>
      <c r="C23" s="12"/>
    </row>
    <row r="24" spans="1:3" ht="15.75" customHeight="1">
      <c r="A24" s="13"/>
      <c r="B24" s="14"/>
      <c r="C24" s="12"/>
    </row>
    <row r="25" spans="1:3" ht="15.75" customHeight="1">
      <c r="A25" s="13"/>
      <c r="B25" s="14"/>
      <c r="C25" s="12"/>
    </row>
    <row r="26" spans="1:3" ht="15.75" customHeight="1">
      <c r="A26" s="13"/>
      <c r="B26" s="14" t="s">
        <v>49</v>
      </c>
      <c r="C26" s="12" t="s">
        <v>35</v>
      </c>
    </row>
    <row r="27" spans="1:3" ht="15.75" customHeight="1">
      <c r="A27" s="13"/>
      <c r="B27" s="14"/>
      <c r="C27" s="12"/>
    </row>
    <row r="28" spans="1:3" ht="15.75" customHeight="1">
      <c r="A28" s="13"/>
      <c r="B28" s="14"/>
      <c r="C28" s="12"/>
    </row>
    <row r="29" spans="1:3" ht="15.75" customHeight="1">
      <c r="A29" s="13"/>
      <c r="B29" s="14"/>
      <c r="C29" s="12"/>
    </row>
    <row r="30" spans="1:3" ht="15.75" customHeight="1">
      <c r="A30" s="13"/>
      <c r="B30" s="14"/>
      <c r="C30" s="12"/>
    </row>
    <row r="31" spans="1:3" ht="15.75" customHeight="1">
      <c r="A31" s="13"/>
      <c r="B31" s="14"/>
      <c r="C31" s="12"/>
    </row>
    <row r="32" spans="1:3" ht="15.75" customHeight="1">
      <c r="A32" s="13"/>
      <c r="B32" s="14"/>
      <c r="C32" s="12"/>
    </row>
    <row r="33" spans="1:3" ht="15.75" customHeight="1">
      <c r="A33" s="13"/>
      <c r="B33" s="14" t="s">
        <v>36</v>
      </c>
      <c r="C33" s="12" t="s">
        <v>37</v>
      </c>
    </row>
    <row r="34" spans="1:3" ht="15.75" customHeight="1">
      <c r="A34" s="13"/>
      <c r="B34" s="27" t="s">
        <v>38</v>
      </c>
      <c r="C34" s="28" t="s">
        <v>39</v>
      </c>
    </row>
    <row r="35" spans="1:3" ht="18" customHeight="1">
      <c r="A35" s="13"/>
      <c r="B35" s="14"/>
      <c r="C35" s="12"/>
    </row>
    <row r="36" spans="1:3" ht="18" customHeight="1">
      <c r="A36" s="13"/>
      <c r="B36" s="14"/>
      <c r="C36" s="12"/>
    </row>
    <row r="37" spans="1:3" ht="18" customHeight="1">
      <c r="A37" s="13"/>
      <c r="B37" s="14"/>
      <c r="C37" s="12"/>
    </row>
    <row r="38" spans="1:3" ht="13.5" customHeight="1">
      <c r="A38" s="13"/>
      <c r="B38" s="14"/>
      <c r="C38" s="12"/>
    </row>
    <row r="39" spans="1:3" ht="13.5" customHeight="1">
      <c r="A39" s="13"/>
      <c r="B39" s="14"/>
      <c r="C39" s="12"/>
    </row>
    <row r="40" spans="1:3" ht="13.5" customHeight="1">
      <c r="A40" s="13"/>
      <c r="B40" s="14"/>
      <c r="C40" s="12"/>
    </row>
    <row r="41" spans="1:3" ht="13.5" customHeight="1">
      <c r="A41" s="13"/>
      <c r="B41" s="14"/>
      <c r="C41" s="12"/>
    </row>
    <row r="42" spans="1:3" ht="13.5" customHeight="1">
      <c r="A42" s="13"/>
      <c r="B42" s="14"/>
      <c r="C42" s="12"/>
    </row>
    <row r="43" spans="1:3" ht="13.5" customHeight="1">
      <c r="A43" s="13"/>
      <c r="B43" s="14"/>
      <c r="C43" s="12"/>
    </row>
    <row r="44" spans="1:3" ht="13.5" customHeight="1">
      <c r="A44" s="13"/>
      <c r="B44" s="14"/>
      <c r="C44" s="12"/>
    </row>
    <row r="45" spans="1:3" ht="13.5" customHeight="1">
      <c r="A45" s="13"/>
      <c r="B45" s="14"/>
      <c r="C45" s="12"/>
    </row>
    <row r="46" spans="1:3" ht="16.5" customHeight="1">
      <c r="A46" s="36" t="s">
        <v>5</v>
      </c>
      <c r="B46" s="36"/>
      <c r="C46" s="36"/>
    </row>
    <row r="47" spans="1:3" ht="16.5" customHeight="1">
      <c r="A47" s="35" t="s">
        <v>8</v>
      </c>
      <c r="B47" s="35"/>
      <c r="C47" s="35"/>
    </row>
    <row r="48" spans="1:3" ht="16.5" customHeight="1">
      <c r="A48" s="35" t="s">
        <v>9</v>
      </c>
      <c r="B48" s="35"/>
      <c r="C48" s="35"/>
    </row>
    <row r="49" spans="1:3" ht="16.5" customHeight="1">
      <c r="A49" s="35" t="s">
        <v>56</v>
      </c>
      <c r="B49" s="35"/>
      <c r="C49" s="35"/>
    </row>
    <row r="50" spans="1:3" ht="15.75" customHeight="1">
      <c r="A50" s="25"/>
      <c r="B50" s="25"/>
      <c r="C50" s="25"/>
    </row>
    <row r="51" spans="1:3" ht="33" customHeight="1">
      <c r="A51" s="5" t="s">
        <v>0</v>
      </c>
      <c r="B51" s="6" t="s">
        <v>10</v>
      </c>
      <c r="C51" s="5" t="s">
        <v>52</v>
      </c>
    </row>
    <row r="52" spans="1:3" ht="31.5" customHeight="1">
      <c r="A52" s="7">
        <v>1</v>
      </c>
      <c r="B52" s="2" t="s">
        <v>63</v>
      </c>
      <c r="C52" s="8">
        <v>0</v>
      </c>
    </row>
    <row r="53" spans="1:3" ht="30" customHeight="1">
      <c r="A53" s="7">
        <v>2</v>
      </c>
      <c r="B53" s="2" t="s">
        <v>61</v>
      </c>
      <c r="C53" s="8">
        <v>525259.14</v>
      </c>
    </row>
    <row r="54" spans="1:3" ht="17.25" customHeight="1">
      <c r="A54" s="7">
        <v>3</v>
      </c>
      <c r="B54" s="2" t="s">
        <v>62</v>
      </c>
      <c r="C54" s="8">
        <v>510060.83</v>
      </c>
    </row>
    <row r="55" spans="1:3" ht="25.5" customHeight="1">
      <c r="A55" s="19" t="s">
        <v>11</v>
      </c>
      <c r="B55" s="29" t="s">
        <v>103</v>
      </c>
      <c r="C55" s="31">
        <v>321</v>
      </c>
    </row>
    <row r="56" spans="1:3" ht="25.5" customHeight="1">
      <c r="A56" s="19" t="s">
        <v>12</v>
      </c>
      <c r="B56" s="29" t="s">
        <v>104</v>
      </c>
      <c r="C56" s="31">
        <v>7224</v>
      </c>
    </row>
    <row r="57" spans="1:3" ht="25.5" customHeight="1">
      <c r="A57" s="19" t="s">
        <v>13</v>
      </c>
      <c r="B57" s="29" t="s">
        <v>48</v>
      </c>
      <c r="C57" s="31">
        <v>2801</v>
      </c>
    </row>
    <row r="58" spans="1:3" ht="25.5" customHeight="1">
      <c r="A58" s="19" t="s">
        <v>14</v>
      </c>
      <c r="B58" s="29" t="s">
        <v>105</v>
      </c>
      <c r="C58" s="31">
        <v>72837</v>
      </c>
    </row>
    <row r="59" spans="1:3" ht="25.5" customHeight="1">
      <c r="A59" s="19" t="s">
        <v>15</v>
      </c>
      <c r="B59" s="29" t="s">
        <v>106</v>
      </c>
      <c r="C59" s="31">
        <v>3600</v>
      </c>
    </row>
    <row r="60" spans="1:3" ht="25.5" customHeight="1">
      <c r="A60" s="19" t="s">
        <v>16</v>
      </c>
      <c r="B60" s="29" t="s">
        <v>83</v>
      </c>
      <c r="C60" s="31">
        <v>16476</v>
      </c>
    </row>
    <row r="61" spans="1:3" ht="25.5" customHeight="1">
      <c r="A61" s="19" t="s">
        <v>18</v>
      </c>
      <c r="B61" s="29" t="s">
        <v>107</v>
      </c>
      <c r="C61" s="31">
        <v>900</v>
      </c>
    </row>
    <row r="62" spans="1:3" ht="25.5" customHeight="1">
      <c r="A62" s="19" t="s">
        <v>19</v>
      </c>
      <c r="B62" s="30" t="s">
        <v>32</v>
      </c>
      <c r="C62" s="31">
        <f>2166+848.54+848.54</f>
        <v>3863.08</v>
      </c>
    </row>
    <row r="63" spans="1:3" ht="25.5" customHeight="1">
      <c r="A63" s="19" t="s">
        <v>20</v>
      </c>
      <c r="B63" s="29" t="s">
        <v>108</v>
      </c>
      <c r="C63" s="31">
        <v>13648</v>
      </c>
    </row>
    <row r="64" spans="1:3" ht="25.5" customHeight="1">
      <c r="A64" s="19" t="s">
        <v>21</v>
      </c>
      <c r="B64" s="29" t="s">
        <v>109</v>
      </c>
      <c r="C64" s="31">
        <v>4250</v>
      </c>
    </row>
    <row r="65" spans="1:3" ht="25.5" customHeight="1">
      <c r="A65" s="19" t="s">
        <v>22</v>
      </c>
      <c r="B65" s="29" t="s">
        <v>110</v>
      </c>
      <c r="C65" s="31">
        <v>4671</v>
      </c>
    </row>
    <row r="66" spans="1:3" ht="25.5" customHeight="1">
      <c r="A66" s="19" t="s">
        <v>23</v>
      </c>
      <c r="B66" s="29" t="s">
        <v>90</v>
      </c>
      <c r="C66" s="31">
        <v>185712</v>
      </c>
    </row>
    <row r="67" spans="1:3" ht="25.5" customHeight="1">
      <c r="A67" s="19" t="s">
        <v>24</v>
      </c>
      <c r="B67" s="30" t="s">
        <v>111</v>
      </c>
      <c r="C67" s="31">
        <v>3579</v>
      </c>
    </row>
    <row r="68" spans="1:3" ht="25.5" customHeight="1">
      <c r="A68" s="19" t="s">
        <v>25</v>
      </c>
      <c r="B68" s="30" t="s">
        <v>112</v>
      </c>
      <c r="C68" s="31">
        <v>2337</v>
      </c>
    </row>
    <row r="69" spans="1:3" ht="25.5" customHeight="1">
      <c r="A69" s="19" t="s">
        <v>26</v>
      </c>
      <c r="B69" s="30" t="s">
        <v>113</v>
      </c>
      <c r="C69" s="31">
        <v>2480</v>
      </c>
    </row>
    <row r="70" spans="1:3" ht="25.5" customHeight="1">
      <c r="A70" s="19" t="s">
        <v>27</v>
      </c>
      <c r="B70" s="30" t="s">
        <v>114</v>
      </c>
      <c r="C70" s="31">
        <v>2932</v>
      </c>
    </row>
    <row r="71" spans="1:3" ht="25.5" customHeight="1">
      <c r="A71" s="19" t="s">
        <v>28</v>
      </c>
      <c r="B71" s="30" t="s">
        <v>93</v>
      </c>
      <c r="C71" s="31">
        <v>177167</v>
      </c>
    </row>
    <row r="72" spans="1:3" ht="25.5" customHeight="1">
      <c r="A72" s="19" t="s">
        <v>29</v>
      </c>
      <c r="B72" s="20" t="s">
        <v>17</v>
      </c>
      <c r="C72" s="21">
        <f>C54-C55-C56-C57-C58-C59-C60-C61-C62-C63-C64-C65-C66-C67-C68-C69-C70-C71</f>
        <v>5262.75</v>
      </c>
    </row>
    <row r="73" spans="1:3" ht="29.25" customHeight="1">
      <c r="A73" s="7">
        <v>4</v>
      </c>
      <c r="B73" s="2" t="s">
        <v>64</v>
      </c>
      <c r="C73" s="22">
        <f>C52+C53-C54</f>
        <v>15198.309999999998</v>
      </c>
    </row>
    <row r="80" spans="2:3" ht="16.5" customHeight="1">
      <c r="B80" s="14" t="s">
        <v>49</v>
      </c>
      <c r="C80" s="12" t="s">
        <v>35</v>
      </c>
    </row>
    <row r="81" spans="2:3" ht="15">
      <c r="B81" s="14"/>
      <c r="C81" s="12"/>
    </row>
    <row r="82" spans="2:3" ht="15">
      <c r="B82" s="14"/>
      <c r="C82" s="12"/>
    </row>
    <row r="83" spans="2:3" ht="15">
      <c r="B83" s="14"/>
      <c r="C83" s="12"/>
    </row>
    <row r="84" spans="2:3" ht="15">
      <c r="B84" s="14"/>
      <c r="C84" s="12"/>
    </row>
    <row r="85" spans="2:3" ht="15">
      <c r="B85" s="14"/>
      <c r="C85" s="12"/>
    </row>
    <row r="86" spans="2:3" ht="15">
      <c r="B86" s="14"/>
      <c r="C86" s="12"/>
    </row>
    <row r="87" spans="2:3" ht="15">
      <c r="B87" s="14"/>
      <c r="C87" s="12"/>
    </row>
    <row r="88" spans="2:3" ht="17.25" customHeight="1">
      <c r="B88" s="14" t="s">
        <v>36</v>
      </c>
      <c r="C88" s="12" t="s">
        <v>37</v>
      </c>
    </row>
    <row r="89" spans="2:3" ht="15">
      <c r="B89" s="27" t="s">
        <v>38</v>
      </c>
      <c r="C89" s="28" t="s">
        <v>39</v>
      </c>
    </row>
  </sheetData>
  <sheetProtection/>
  <mergeCells count="7">
    <mergeCell ref="A49:C49"/>
    <mergeCell ref="A1:C1"/>
    <mergeCell ref="A2:C2"/>
    <mergeCell ref="A3:C3"/>
    <mergeCell ref="A46:C46"/>
    <mergeCell ref="A47:C47"/>
    <mergeCell ref="A48:C48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4"/>
  <sheetViews>
    <sheetView tabSelected="1" view="pageBreakPreview" zoomScaleSheetLayoutView="100" zoomScalePageLayoutView="0" workbookViewId="0" topLeftCell="A1">
      <selection activeCell="C68" sqref="C68"/>
    </sheetView>
  </sheetViews>
  <sheetFormatPr defaultColWidth="9.140625" defaultRowHeight="12.75"/>
  <cols>
    <col min="1" max="1" width="4.8515625" style="4" customWidth="1"/>
    <col min="2" max="2" width="81.421875" style="4" customWidth="1"/>
    <col min="3" max="3" width="18.421875" style="4" customWidth="1"/>
    <col min="4" max="16384" width="9.140625" style="4" customWidth="1"/>
  </cols>
  <sheetData>
    <row r="1" spans="1:3" ht="15.75" customHeight="1">
      <c r="A1" s="34" t="s">
        <v>5</v>
      </c>
      <c r="B1" s="34"/>
      <c r="C1" s="34"/>
    </row>
    <row r="2" spans="1:3" ht="18" customHeight="1">
      <c r="A2" s="33" t="s">
        <v>4</v>
      </c>
      <c r="B2" s="33"/>
      <c r="C2" s="33"/>
    </row>
    <row r="3" spans="1:3" ht="18" customHeight="1">
      <c r="A3" s="33" t="s">
        <v>57</v>
      </c>
      <c r="B3" s="33"/>
      <c r="C3" s="33"/>
    </row>
    <row r="4" ht="14.25" customHeight="1"/>
    <row r="5" spans="1:3" ht="32.25" customHeight="1">
      <c r="A5" s="5" t="s">
        <v>0</v>
      </c>
      <c r="B5" s="6" t="s">
        <v>2</v>
      </c>
      <c r="C5" s="5" t="s">
        <v>52</v>
      </c>
    </row>
    <row r="6" spans="1:3" ht="46.5" customHeight="1">
      <c r="A6" s="7">
        <v>1</v>
      </c>
      <c r="B6" s="3" t="s">
        <v>6</v>
      </c>
      <c r="C6" s="10">
        <v>100447.29</v>
      </c>
    </row>
    <row r="7" spans="1:3" ht="32.25" customHeight="1">
      <c r="A7" s="7">
        <v>2</v>
      </c>
      <c r="B7" s="3" t="s">
        <v>7</v>
      </c>
      <c r="C7" s="10">
        <v>31522.43</v>
      </c>
    </row>
    <row r="8" spans="1:3" ht="45">
      <c r="A8" s="7">
        <v>3</v>
      </c>
      <c r="B8" s="3" t="s">
        <v>45</v>
      </c>
      <c r="C8" s="10">
        <v>35674.61</v>
      </c>
    </row>
    <row r="9" spans="1:3" ht="30">
      <c r="A9" s="7">
        <v>4</v>
      </c>
      <c r="B9" s="1" t="s">
        <v>46</v>
      </c>
      <c r="C9" s="10">
        <f>69725.54+125418+1050</f>
        <v>196193.53999999998</v>
      </c>
    </row>
    <row r="10" spans="1:3" ht="28.5" customHeight="1">
      <c r="A10" s="7">
        <v>5</v>
      </c>
      <c r="B10" s="1" t="s">
        <v>33</v>
      </c>
      <c r="C10" s="10">
        <v>6896</v>
      </c>
    </row>
    <row r="11" spans="1:3" ht="28.5" customHeight="1">
      <c r="A11" s="7">
        <v>6</v>
      </c>
      <c r="B11" s="1" t="s">
        <v>1</v>
      </c>
      <c r="C11" s="10">
        <v>67727.55</v>
      </c>
    </row>
    <row r="12" spans="1:3" ht="28.5" customHeight="1">
      <c r="A12" s="7">
        <v>7</v>
      </c>
      <c r="B12" s="1" t="s">
        <v>40</v>
      </c>
      <c r="C12" s="10">
        <v>13737.23</v>
      </c>
    </row>
    <row r="13" spans="1:3" ht="28.5" customHeight="1">
      <c r="A13" s="7">
        <v>8</v>
      </c>
      <c r="B13" s="1" t="s">
        <v>41</v>
      </c>
      <c r="C13" s="10">
        <f>4179.13+68940.91</f>
        <v>73120.04000000001</v>
      </c>
    </row>
    <row r="14" spans="1:3" ht="28.5" customHeight="1">
      <c r="A14" s="7">
        <v>9</v>
      </c>
      <c r="B14" s="1" t="s">
        <v>31</v>
      </c>
      <c r="C14" s="10">
        <v>5930.01</v>
      </c>
    </row>
    <row r="15" spans="1:3" ht="28.5" customHeight="1">
      <c r="A15" s="7">
        <v>10</v>
      </c>
      <c r="B15" s="1" t="s">
        <v>43</v>
      </c>
      <c r="C15" s="10">
        <v>68858.02</v>
      </c>
    </row>
    <row r="16" spans="1:3" ht="28.5" customHeight="1">
      <c r="A16" s="7">
        <v>11</v>
      </c>
      <c r="B16" s="1" t="s">
        <v>30</v>
      </c>
      <c r="C16" s="10">
        <v>73736.35</v>
      </c>
    </row>
    <row r="17" spans="1:3" ht="28.5" customHeight="1">
      <c r="A17" s="7"/>
      <c r="B17" s="2" t="s">
        <v>59</v>
      </c>
      <c r="C17" s="8">
        <f>SUM(C6:C16)</f>
        <v>673843.07</v>
      </c>
    </row>
    <row r="18" spans="1:3" ht="28.5" customHeight="1">
      <c r="A18" s="15"/>
      <c r="B18" s="16" t="s">
        <v>60</v>
      </c>
      <c r="C18" s="17">
        <v>673843.07</v>
      </c>
    </row>
    <row r="19" spans="1:3" ht="28.5" customHeight="1">
      <c r="A19" s="7"/>
      <c r="B19" s="2" t="s">
        <v>3</v>
      </c>
      <c r="C19" s="8">
        <f>C18-C17</f>
        <v>0</v>
      </c>
    </row>
    <row r="20" spans="1:3" ht="17.25" customHeight="1">
      <c r="A20" s="13"/>
      <c r="B20" s="14"/>
      <c r="C20" s="12"/>
    </row>
    <row r="21" spans="1:3" ht="17.25" customHeight="1">
      <c r="A21" s="13"/>
      <c r="B21" s="14"/>
      <c r="C21" s="12"/>
    </row>
    <row r="22" spans="1:3" ht="17.25" customHeight="1">
      <c r="A22" s="13"/>
      <c r="B22" s="14"/>
      <c r="C22" s="12"/>
    </row>
    <row r="23" spans="1:3" ht="17.25" customHeight="1">
      <c r="A23" s="13"/>
      <c r="B23" s="14"/>
      <c r="C23" s="12"/>
    </row>
    <row r="24" spans="1:3" ht="17.25" customHeight="1">
      <c r="A24" s="13"/>
      <c r="B24" s="14"/>
      <c r="C24" s="12"/>
    </row>
    <row r="25" spans="1:3" ht="17.25" customHeight="1">
      <c r="A25" s="13"/>
      <c r="B25" s="14"/>
      <c r="C25" s="12"/>
    </row>
    <row r="26" spans="1:3" ht="17.25" customHeight="1">
      <c r="A26" s="13"/>
      <c r="B26" s="14"/>
      <c r="C26" s="12"/>
    </row>
    <row r="27" spans="1:3" ht="17.25" customHeight="1">
      <c r="A27" s="13"/>
      <c r="B27" s="14" t="s">
        <v>49</v>
      </c>
      <c r="C27" s="12" t="s">
        <v>35</v>
      </c>
    </row>
    <row r="28" spans="1:3" ht="17.25" customHeight="1">
      <c r="A28" s="13"/>
      <c r="B28" s="14"/>
      <c r="C28" s="12"/>
    </row>
    <row r="29" spans="1:3" ht="17.25" customHeight="1">
      <c r="A29" s="13"/>
      <c r="B29" s="14"/>
      <c r="C29" s="12"/>
    </row>
    <row r="30" spans="1:3" ht="17.25" customHeight="1">
      <c r="A30" s="13"/>
      <c r="B30" s="14"/>
      <c r="C30" s="12"/>
    </row>
    <row r="31" spans="1:3" ht="17.25" customHeight="1">
      <c r="A31" s="13"/>
      <c r="B31" s="14"/>
      <c r="C31" s="12"/>
    </row>
    <row r="32" spans="1:3" ht="17.25" customHeight="1">
      <c r="A32" s="13"/>
      <c r="B32" s="14"/>
      <c r="C32" s="12"/>
    </row>
    <row r="33" spans="1:3" ht="17.25" customHeight="1">
      <c r="A33" s="13"/>
      <c r="B33" s="14"/>
      <c r="C33" s="12"/>
    </row>
    <row r="34" spans="1:3" ht="17.25" customHeight="1">
      <c r="A34" s="13"/>
      <c r="B34" s="14" t="s">
        <v>36</v>
      </c>
      <c r="C34" s="12" t="s">
        <v>37</v>
      </c>
    </row>
    <row r="35" spans="1:3" ht="17.25" customHeight="1">
      <c r="A35" s="13"/>
      <c r="B35" s="27" t="s">
        <v>38</v>
      </c>
      <c r="C35" s="28" t="s">
        <v>39</v>
      </c>
    </row>
    <row r="36" spans="1:3" ht="17.25" customHeight="1">
      <c r="A36" s="13"/>
      <c r="B36" s="14"/>
      <c r="C36" s="12"/>
    </row>
    <row r="37" spans="1:3" ht="17.25" customHeight="1">
      <c r="A37" s="13"/>
      <c r="B37" s="14"/>
      <c r="C37" s="12"/>
    </row>
    <row r="38" spans="1:3" ht="18" customHeight="1">
      <c r="A38" s="13"/>
      <c r="B38" s="14"/>
      <c r="C38" s="12"/>
    </row>
    <row r="39" spans="1:3" ht="18" customHeight="1">
      <c r="A39" s="13"/>
      <c r="B39" s="14"/>
      <c r="C39" s="12"/>
    </row>
    <row r="40" spans="1:3" ht="18" customHeight="1">
      <c r="A40" s="13"/>
      <c r="B40" s="14"/>
      <c r="C40" s="12"/>
    </row>
    <row r="41" spans="1:3" ht="15.75" customHeight="1">
      <c r="A41" s="34" t="s">
        <v>5</v>
      </c>
      <c r="B41" s="34"/>
      <c r="C41" s="34"/>
    </row>
    <row r="42" spans="1:3" ht="15.75" customHeight="1">
      <c r="A42" s="33" t="s">
        <v>8</v>
      </c>
      <c r="B42" s="33"/>
      <c r="C42" s="33"/>
    </row>
    <row r="43" spans="1:3" ht="15.75" customHeight="1">
      <c r="A43" s="33" t="s">
        <v>9</v>
      </c>
      <c r="B43" s="33"/>
      <c r="C43" s="33"/>
    </row>
    <row r="44" spans="1:3" ht="15.75" customHeight="1">
      <c r="A44" s="33" t="s">
        <v>57</v>
      </c>
      <c r="B44" s="33"/>
      <c r="C44" s="33"/>
    </row>
    <row r="45" spans="1:3" ht="9" customHeight="1">
      <c r="A45" s="18"/>
      <c r="B45" s="18"/>
      <c r="C45" s="18"/>
    </row>
    <row r="46" spans="1:3" ht="30" customHeight="1">
      <c r="A46" s="5" t="s">
        <v>0</v>
      </c>
      <c r="B46" s="6" t="s">
        <v>10</v>
      </c>
      <c r="C46" s="5" t="s">
        <v>52</v>
      </c>
    </row>
    <row r="47" spans="1:3" ht="27.75" customHeight="1">
      <c r="A47" s="7">
        <v>1</v>
      </c>
      <c r="B47" s="2" t="s">
        <v>63</v>
      </c>
      <c r="C47" s="8">
        <v>0</v>
      </c>
    </row>
    <row r="48" spans="1:3" ht="28.5">
      <c r="A48" s="7">
        <v>2</v>
      </c>
      <c r="B48" s="2" t="s">
        <v>61</v>
      </c>
      <c r="C48" s="8">
        <v>325871.69999999995</v>
      </c>
    </row>
    <row r="49" spans="1:3" ht="18" customHeight="1">
      <c r="A49" s="7">
        <v>3</v>
      </c>
      <c r="B49" s="2" t="s">
        <v>62</v>
      </c>
      <c r="C49" s="8">
        <v>226410.62</v>
      </c>
    </row>
    <row r="50" spans="1:3" ht="25.5" customHeight="1">
      <c r="A50" s="19" t="s">
        <v>11</v>
      </c>
      <c r="B50" s="29" t="s">
        <v>115</v>
      </c>
      <c r="C50" s="31">
        <v>74419</v>
      </c>
    </row>
    <row r="51" spans="1:3" ht="25.5" customHeight="1">
      <c r="A51" s="19" t="s">
        <v>12</v>
      </c>
      <c r="B51" s="29" t="s">
        <v>116</v>
      </c>
      <c r="C51" s="31">
        <v>2000</v>
      </c>
    </row>
    <row r="52" spans="1:3" ht="25.5" customHeight="1">
      <c r="A52" s="19" t="s">
        <v>13</v>
      </c>
      <c r="B52" s="29" t="s">
        <v>83</v>
      </c>
      <c r="C52" s="31">
        <v>4076</v>
      </c>
    </row>
    <row r="53" spans="1:3" ht="25.5" customHeight="1">
      <c r="A53" s="19" t="s">
        <v>14</v>
      </c>
      <c r="B53" s="29" t="s">
        <v>117</v>
      </c>
      <c r="C53" s="31">
        <v>719</v>
      </c>
    </row>
    <row r="54" spans="1:3" ht="25.5" customHeight="1">
      <c r="A54" s="19" t="s">
        <v>15</v>
      </c>
      <c r="B54" s="29" t="s">
        <v>118</v>
      </c>
      <c r="C54" s="31">
        <v>8239</v>
      </c>
    </row>
    <row r="55" spans="1:3" ht="25.5" customHeight="1">
      <c r="A55" s="19" t="s">
        <v>16</v>
      </c>
      <c r="B55" s="29" t="s">
        <v>119</v>
      </c>
      <c r="C55" s="31">
        <v>5000</v>
      </c>
    </row>
    <row r="56" spans="1:3" ht="25.5" customHeight="1">
      <c r="A56" s="19" t="s">
        <v>18</v>
      </c>
      <c r="B56" s="30" t="s">
        <v>66</v>
      </c>
      <c r="C56" s="31">
        <v>572.4</v>
      </c>
    </row>
    <row r="57" spans="1:3" ht="25.5" customHeight="1">
      <c r="A57" s="19" t="s">
        <v>19</v>
      </c>
      <c r="B57" s="29" t="s">
        <v>120</v>
      </c>
      <c r="C57" s="31">
        <v>8320</v>
      </c>
    </row>
    <row r="58" spans="1:3" ht="25.5" customHeight="1">
      <c r="A58" s="19" t="s">
        <v>20</v>
      </c>
      <c r="B58" s="29" t="s">
        <v>121</v>
      </c>
      <c r="C58" s="31">
        <v>1143</v>
      </c>
    </row>
    <row r="59" spans="1:3" ht="25.5" customHeight="1">
      <c r="A59" s="19" t="s">
        <v>21</v>
      </c>
      <c r="B59" s="30" t="s">
        <v>122</v>
      </c>
      <c r="C59" s="31">
        <v>25266</v>
      </c>
    </row>
    <row r="60" spans="1:3" ht="25.5" customHeight="1">
      <c r="A60" s="19" t="s">
        <v>22</v>
      </c>
      <c r="B60" s="29" t="s">
        <v>123</v>
      </c>
      <c r="C60" s="31">
        <v>2037</v>
      </c>
    </row>
    <row r="61" spans="1:3" ht="25.5" customHeight="1">
      <c r="A61" s="19" t="s">
        <v>23</v>
      </c>
      <c r="B61" s="29" t="s">
        <v>124</v>
      </c>
      <c r="C61" s="31">
        <v>850</v>
      </c>
    </row>
    <row r="62" spans="1:3" ht="25.5" customHeight="1">
      <c r="A62" s="19" t="s">
        <v>24</v>
      </c>
      <c r="B62" s="29" t="s">
        <v>127</v>
      </c>
      <c r="C62" s="31">
        <v>577</v>
      </c>
    </row>
    <row r="63" spans="1:3" ht="25.5" customHeight="1">
      <c r="A63" s="19" t="s">
        <v>25</v>
      </c>
      <c r="B63" s="29" t="s">
        <v>75</v>
      </c>
      <c r="C63" s="31">
        <v>81101</v>
      </c>
    </row>
    <row r="64" spans="1:3" ht="25.5" customHeight="1">
      <c r="A64" s="19" t="s">
        <v>26</v>
      </c>
      <c r="B64" s="29" t="s">
        <v>125</v>
      </c>
      <c r="C64" s="31">
        <v>7169</v>
      </c>
    </row>
    <row r="65" spans="1:3" ht="25.5" customHeight="1">
      <c r="A65" s="19" t="s">
        <v>27</v>
      </c>
      <c r="B65" s="29" t="s">
        <v>128</v>
      </c>
      <c r="C65" s="31">
        <f>718+718</f>
        <v>1436</v>
      </c>
    </row>
    <row r="66" spans="1:3" ht="25.5" customHeight="1">
      <c r="A66" s="19" t="s">
        <v>28</v>
      </c>
      <c r="B66" s="29" t="s">
        <v>126</v>
      </c>
      <c r="C66" s="31">
        <v>719</v>
      </c>
    </row>
    <row r="67" spans="1:3" ht="25.5" customHeight="1">
      <c r="A67" s="19" t="s">
        <v>29</v>
      </c>
      <c r="B67" s="20" t="s">
        <v>17</v>
      </c>
      <c r="C67" s="21">
        <f>C49-C50-C51-C52-C53-C54-C55-C56-C57-C58-C59-C60-C61-C62-C63-C64-C65-C66</f>
        <v>2767.220000000001</v>
      </c>
    </row>
    <row r="68" spans="1:3" ht="30" customHeight="1">
      <c r="A68" s="7">
        <v>4</v>
      </c>
      <c r="B68" s="2" t="s">
        <v>64</v>
      </c>
      <c r="C68" s="22">
        <f>C47+C48-C49</f>
        <v>99461.07999999996</v>
      </c>
    </row>
    <row r="76" spans="2:3" ht="15">
      <c r="B76" s="14" t="s">
        <v>49</v>
      </c>
      <c r="C76" s="12" t="s">
        <v>35</v>
      </c>
    </row>
    <row r="77" spans="2:3" ht="15">
      <c r="B77" s="14"/>
      <c r="C77" s="12"/>
    </row>
    <row r="78" spans="2:3" ht="15">
      <c r="B78" s="14"/>
      <c r="C78" s="12"/>
    </row>
    <row r="79" spans="2:3" ht="15">
      <c r="B79" s="14"/>
      <c r="C79" s="12"/>
    </row>
    <row r="80" spans="2:3" ht="15">
      <c r="B80" s="14"/>
      <c r="C80" s="12"/>
    </row>
    <row r="81" spans="2:3" ht="15">
      <c r="B81" s="14"/>
      <c r="C81" s="12"/>
    </row>
    <row r="82" spans="2:3" ht="15">
      <c r="B82" s="14"/>
      <c r="C82" s="12"/>
    </row>
    <row r="83" spans="2:3" ht="15">
      <c r="B83" s="14" t="s">
        <v>36</v>
      </c>
      <c r="C83" s="12" t="s">
        <v>37</v>
      </c>
    </row>
    <row r="84" spans="2:3" ht="15">
      <c r="B84" s="27" t="s">
        <v>38</v>
      </c>
      <c r="C84" s="28" t="s">
        <v>39</v>
      </c>
    </row>
  </sheetData>
  <sheetProtection/>
  <mergeCells count="7">
    <mergeCell ref="A42:C42"/>
    <mergeCell ref="A43:C43"/>
    <mergeCell ref="A44:C44"/>
    <mergeCell ref="A1:C1"/>
    <mergeCell ref="A2:C2"/>
    <mergeCell ref="A3:C3"/>
    <mergeCell ref="A41:C4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  <rowBreaks count="1" manualBreakCount="1">
    <brk id="40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82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4.8515625" style="24" customWidth="1"/>
    <col min="2" max="2" width="81.57421875" style="24" customWidth="1"/>
    <col min="3" max="3" width="18.421875" style="24" customWidth="1"/>
    <col min="4" max="16384" width="9.140625" style="24" customWidth="1"/>
  </cols>
  <sheetData>
    <row r="1" spans="1:3" ht="16.5" customHeight="1">
      <c r="A1" s="36" t="s">
        <v>5</v>
      </c>
      <c r="B1" s="36"/>
      <c r="C1" s="36"/>
    </row>
    <row r="2" spans="1:3" ht="16.5" customHeight="1">
      <c r="A2" s="35" t="s">
        <v>4</v>
      </c>
      <c r="B2" s="35"/>
      <c r="C2" s="35"/>
    </row>
    <row r="3" spans="1:3" ht="16.5" customHeight="1">
      <c r="A3" s="35" t="s">
        <v>58</v>
      </c>
      <c r="B3" s="35"/>
      <c r="C3" s="35"/>
    </row>
    <row r="4" ht="15.75" customHeight="1"/>
    <row r="5" spans="1:3" ht="27.75" customHeight="1">
      <c r="A5" s="5" t="s">
        <v>0</v>
      </c>
      <c r="B5" s="6" t="s">
        <v>2</v>
      </c>
      <c r="C5" s="5" t="s">
        <v>52</v>
      </c>
    </row>
    <row r="6" spans="1:3" ht="45">
      <c r="A6" s="7">
        <v>1</v>
      </c>
      <c r="B6" s="3" t="s">
        <v>6</v>
      </c>
      <c r="C6" s="10">
        <v>99191.72</v>
      </c>
    </row>
    <row r="7" spans="1:3" ht="30.75" customHeight="1">
      <c r="A7" s="7">
        <v>2</v>
      </c>
      <c r="B7" s="3" t="s">
        <v>7</v>
      </c>
      <c r="C7" s="10">
        <v>31128.41</v>
      </c>
    </row>
    <row r="8" spans="1:3" ht="45">
      <c r="A8" s="7">
        <v>3</v>
      </c>
      <c r="B8" s="3" t="s">
        <v>45</v>
      </c>
      <c r="C8" s="10">
        <v>35228.69</v>
      </c>
    </row>
    <row r="9" spans="1:3" ht="30">
      <c r="A9" s="7">
        <v>4</v>
      </c>
      <c r="B9" s="1" t="s">
        <v>46</v>
      </c>
      <c r="C9" s="10">
        <f>68853.99+125418+1050</f>
        <v>195321.99</v>
      </c>
    </row>
    <row r="10" spans="1:3" ht="27.75" customHeight="1">
      <c r="A10" s="7">
        <v>5</v>
      </c>
      <c r="B10" s="1" t="s">
        <v>33</v>
      </c>
      <c r="C10" s="10">
        <v>6896</v>
      </c>
    </row>
    <row r="11" spans="1:3" ht="27.75" customHeight="1">
      <c r="A11" s="7">
        <v>6</v>
      </c>
      <c r="B11" s="1" t="s">
        <v>1</v>
      </c>
      <c r="C11" s="10">
        <v>66880.97</v>
      </c>
    </row>
    <row r="12" spans="1:3" ht="27.75" customHeight="1">
      <c r="A12" s="7">
        <v>7</v>
      </c>
      <c r="B12" s="1" t="s">
        <v>40</v>
      </c>
      <c r="C12" s="10">
        <v>15157.62</v>
      </c>
    </row>
    <row r="13" spans="1:3" ht="27.75" customHeight="1">
      <c r="A13" s="7">
        <v>8</v>
      </c>
      <c r="B13" s="1" t="s">
        <v>41</v>
      </c>
      <c r="C13" s="10">
        <f>4126.89+68079.17</f>
        <v>72206.06</v>
      </c>
    </row>
    <row r="14" spans="1:3" ht="27.75" customHeight="1">
      <c r="A14" s="7">
        <v>9</v>
      </c>
      <c r="B14" s="1" t="s">
        <v>31</v>
      </c>
      <c r="C14" s="10">
        <v>5855.89</v>
      </c>
    </row>
    <row r="15" spans="1:3" ht="27.75" customHeight="1">
      <c r="A15" s="7">
        <v>10</v>
      </c>
      <c r="B15" s="3" t="s">
        <v>34</v>
      </c>
      <c r="C15" s="10">
        <v>68858.02</v>
      </c>
    </row>
    <row r="16" spans="1:3" ht="27.75" customHeight="1">
      <c r="A16" s="7">
        <v>11</v>
      </c>
      <c r="B16" s="1" t="s">
        <v>30</v>
      </c>
      <c r="C16" s="10">
        <v>69442.97</v>
      </c>
    </row>
    <row r="17" spans="1:3" ht="27.75" customHeight="1">
      <c r="A17" s="7"/>
      <c r="B17" s="2" t="s">
        <v>59</v>
      </c>
      <c r="C17" s="8">
        <f>SUM(C6:C16)</f>
        <v>666168.34</v>
      </c>
    </row>
    <row r="18" spans="1:3" ht="27.75" customHeight="1">
      <c r="A18" s="15"/>
      <c r="B18" s="16" t="s">
        <v>60</v>
      </c>
      <c r="C18" s="17">
        <v>666168.34</v>
      </c>
    </row>
    <row r="19" spans="1:3" ht="27.75" customHeight="1">
      <c r="A19" s="7"/>
      <c r="B19" s="2" t="s">
        <v>3</v>
      </c>
      <c r="C19" s="8">
        <f>C18-C17</f>
        <v>0</v>
      </c>
    </row>
    <row r="20" spans="1:3" ht="18" customHeight="1">
      <c r="A20" s="13"/>
      <c r="B20" s="14"/>
      <c r="C20" s="12"/>
    </row>
    <row r="21" spans="1:3" ht="18" customHeight="1">
      <c r="A21" s="13"/>
      <c r="B21" s="14"/>
      <c r="C21" s="12"/>
    </row>
    <row r="22" spans="1:3" ht="18" customHeight="1">
      <c r="A22" s="13"/>
      <c r="B22" s="14"/>
      <c r="C22" s="12"/>
    </row>
    <row r="23" spans="1:3" ht="18" customHeight="1">
      <c r="A23" s="13"/>
      <c r="B23" s="14"/>
      <c r="C23" s="12"/>
    </row>
    <row r="24" spans="1:3" ht="18" customHeight="1">
      <c r="A24" s="13"/>
      <c r="B24" s="14"/>
      <c r="C24" s="12"/>
    </row>
    <row r="25" spans="1:3" ht="18" customHeight="1">
      <c r="A25" s="13"/>
      <c r="B25" s="14"/>
      <c r="C25" s="12"/>
    </row>
    <row r="26" spans="1:3" ht="18" customHeight="1">
      <c r="A26" s="13"/>
      <c r="B26" s="14"/>
      <c r="C26" s="12"/>
    </row>
    <row r="27" spans="1:3" ht="18" customHeight="1">
      <c r="A27" s="13"/>
      <c r="B27" s="14"/>
      <c r="C27" s="12"/>
    </row>
    <row r="28" spans="1:3" ht="18" customHeight="1">
      <c r="A28" s="13"/>
      <c r="B28" s="14" t="s">
        <v>49</v>
      </c>
      <c r="C28" s="12" t="s">
        <v>35</v>
      </c>
    </row>
    <row r="29" spans="1:3" ht="18" customHeight="1">
      <c r="A29" s="13"/>
      <c r="B29" s="14"/>
      <c r="C29" s="12"/>
    </row>
    <row r="30" spans="1:3" ht="18" customHeight="1">
      <c r="A30" s="13"/>
      <c r="B30" s="14"/>
      <c r="C30" s="12"/>
    </row>
    <row r="31" spans="1:3" ht="18" customHeight="1">
      <c r="A31" s="13"/>
      <c r="B31" s="14"/>
      <c r="C31" s="12"/>
    </row>
    <row r="32" spans="1:3" ht="18" customHeight="1">
      <c r="A32" s="13"/>
      <c r="B32" s="14"/>
      <c r="C32" s="12"/>
    </row>
    <row r="33" spans="1:3" ht="18" customHeight="1">
      <c r="A33" s="13"/>
      <c r="B33" s="14"/>
      <c r="C33" s="12"/>
    </row>
    <row r="34" spans="1:3" ht="18" customHeight="1">
      <c r="A34" s="13"/>
      <c r="B34" s="14"/>
      <c r="C34" s="12"/>
    </row>
    <row r="35" spans="1:3" ht="18" customHeight="1">
      <c r="A35" s="13"/>
      <c r="B35" s="14" t="s">
        <v>36</v>
      </c>
      <c r="C35" s="12" t="s">
        <v>37</v>
      </c>
    </row>
    <row r="36" spans="1:3" ht="18" customHeight="1">
      <c r="A36" s="13"/>
      <c r="B36" s="27" t="s">
        <v>38</v>
      </c>
      <c r="C36" s="28" t="s">
        <v>39</v>
      </c>
    </row>
    <row r="37" spans="1:3" ht="18" customHeight="1">
      <c r="A37" s="13"/>
      <c r="B37" s="14"/>
      <c r="C37" s="12"/>
    </row>
    <row r="38" spans="1:3" ht="18" customHeight="1">
      <c r="A38" s="13"/>
      <c r="B38" s="14"/>
      <c r="C38" s="12"/>
    </row>
    <row r="39" spans="1:3" ht="18" customHeight="1">
      <c r="A39" s="13"/>
      <c r="B39" s="14"/>
      <c r="C39" s="12"/>
    </row>
    <row r="40" spans="1:3" ht="18" customHeight="1">
      <c r="A40" s="13"/>
      <c r="B40" s="14"/>
      <c r="C40" s="12"/>
    </row>
    <row r="41" spans="1:3" ht="17.25" customHeight="1">
      <c r="A41" s="36" t="s">
        <v>5</v>
      </c>
      <c r="B41" s="36"/>
      <c r="C41" s="36"/>
    </row>
    <row r="42" spans="1:3" ht="17.25" customHeight="1">
      <c r="A42" s="35" t="s">
        <v>8</v>
      </c>
      <c r="B42" s="35"/>
      <c r="C42" s="35"/>
    </row>
    <row r="43" spans="1:3" ht="17.25" customHeight="1">
      <c r="A43" s="35" t="s">
        <v>9</v>
      </c>
      <c r="B43" s="35"/>
      <c r="C43" s="35"/>
    </row>
    <row r="44" spans="1:3" ht="17.25" customHeight="1">
      <c r="A44" s="35" t="s">
        <v>58</v>
      </c>
      <c r="B44" s="35"/>
      <c r="C44" s="35"/>
    </row>
    <row r="45" spans="1:3" ht="17.25" customHeight="1">
      <c r="A45" s="25"/>
      <c r="B45" s="25"/>
      <c r="C45" s="25"/>
    </row>
    <row r="46" spans="1:3" ht="34.5" customHeight="1">
      <c r="A46" s="5" t="s">
        <v>0</v>
      </c>
      <c r="B46" s="6" t="s">
        <v>10</v>
      </c>
      <c r="C46" s="5" t="s">
        <v>52</v>
      </c>
    </row>
    <row r="47" spans="1:3" ht="31.5" customHeight="1">
      <c r="A47" s="7">
        <v>1</v>
      </c>
      <c r="B47" s="2" t="s">
        <v>63</v>
      </c>
      <c r="C47" s="8">
        <v>0</v>
      </c>
    </row>
    <row r="48" spans="1:3" ht="35.25" customHeight="1">
      <c r="A48" s="7">
        <v>2</v>
      </c>
      <c r="B48" s="2" t="s">
        <v>61</v>
      </c>
      <c r="C48" s="8">
        <v>311768.31999999995</v>
      </c>
    </row>
    <row r="49" spans="1:3" ht="26.25" customHeight="1">
      <c r="A49" s="7">
        <v>3</v>
      </c>
      <c r="B49" s="2" t="s">
        <v>62</v>
      </c>
      <c r="C49" s="8">
        <v>197926.75</v>
      </c>
    </row>
    <row r="50" spans="1:3" ht="24.75" customHeight="1">
      <c r="A50" s="19" t="s">
        <v>11</v>
      </c>
      <c r="B50" s="23" t="s">
        <v>129</v>
      </c>
      <c r="C50" s="31">
        <v>9080</v>
      </c>
    </row>
    <row r="51" spans="1:3" ht="24.75" customHeight="1">
      <c r="A51" s="19" t="s">
        <v>12</v>
      </c>
      <c r="B51" s="23" t="s">
        <v>130</v>
      </c>
      <c r="C51" s="31">
        <v>1200</v>
      </c>
    </row>
    <row r="52" spans="1:3" ht="24.75" customHeight="1">
      <c r="A52" s="19" t="s">
        <v>13</v>
      </c>
      <c r="B52" s="29" t="s">
        <v>83</v>
      </c>
      <c r="C52" s="31">
        <v>4076</v>
      </c>
    </row>
    <row r="53" spans="1:3" ht="24.75" customHeight="1">
      <c r="A53" s="19" t="s">
        <v>14</v>
      </c>
      <c r="B53" s="23" t="s">
        <v>134</v>
      </c>
      <c r="C53" s="31">
        <f>1100+2200</f>
        <v>3300</v>
      </c>
    </row>
    <row r="54" spans="1:3" ht="24.75" customHeight="1">
      <c r="A54" s="19" t="s">
        <v>15</v>
      </c>
      <c r="B54" s="23" t="s">
        <v>122</v>
      </c>
      <c r="C54" s="31">
        <v>30275</v>
      </c>
    </row>
    <row r="55" spans="1:3" ht="24.75" customHeight="1">
      <c r="A55" s="19" t="s">
        <v>16</v>
      </c>
      <c r="B55" s="23" t="s">
        <v>120</v>
      </c>
      <c r="C55" s="31">
        <v>19458</v>
      </c>
    </row>
    <row r="56" spans="1:3" ht="24.75" customHeight="1">
      <c r="A56" s="19" t="s">
        <v>18</v>
      </c>
      <c r="B56" s="23" t="s">
        <v>76</v>
      </c>
      <c r="C56" s="31">
        <v>536.4</v>
      </c>
    </row>
    <row r="57" spans="1:3" ht="24.75" customHeight="1">
      <c r="A57" s="19" t="s">
        <v>19</v>
      </c>
      <c r="B57" s="29" t="s">
        <v>131</v>
      </c>
      <c r="C57" s="31">
        <v>35937</v>
      </c>
    </row>
    <row r="58" spans="1:3" ht="24.75" customHeight="1">
      <c r="A58" s="19" t="s">
        <v>20</v>
      </c>
      <c r="B58" s="29" t="s">
        <v>132</v>
      </c>
      <c r="C58" s="31">
        <v>825</v>
      </c>
    </row>
    <row r="59" spans="1:3" ht="24.75" customHeight="1">
      <c r="A59" s="19" t="s">
        <v>21</v>
      </c>
      <c r="B59" s="29" t="s">
        <v>124</v>
      </c>
      <c r="C59" s="31">
        <v>850</v>
      </c>
    </row>
    <row r="60" spans="1:3" ht="24.75" customHeight="1">
      <c r="A60" s="19" t="s">
        <v>22</v>
      </c>
      <c r="B60" s="29" t="s">
        <v>133</v>
      </c>
      <c r="C60" s="31">
        <v>9660</v>
      </c>
    </row>
    <row r="61" spans="1:3" ht="24.75" customHeight="1">
      <c r="A61" s="19" t="s">
        <v>23</v>
      </c>
      <c r="B61" s="29" t="s">
        <v>101</v>
      </c>
      <c r="C61" s="31">
        <f>18708+61496</f>
        <v>80204</v>
      </c>
    </row>
    <row r="62" spans="1:3" ht="24.75" customHeight="1">
      <c r="A62" s="19" t="s">
        <v>24</v>
      </c>
      <c r="B62" s="20" t="s">
        <v>17</v>
      </c>
      <c r="C62" s="21">
        <f>C49-C50-C51-C52-C53-C54-C55-C56-C57-C58-C59-C60-C61</f>
        <v>2525.350000000006</v>
      </c>
    </row>
    <row r="63" spans="1:3" ht="30" customHeight="1">
      <c r="A63" s="7">
        <v>4</v>
      </c>
      <c r="B63" s="2" t="s">
        <v>64</v>
      </c>
      <c r="C63" s="22">
        <f>C47+C48-C49</f>
        <v>113841.56999999995</v>
      </c>
    </row>
    <row r="72" spans="2:3" ht="15">
      <c r="B72" s="14" t="s">
        <v>49</v>
      </c>
      <c r="C72" s="12" t="s">
        <v>35</v>
      </c>
    </row>
    <row r="73" spans="2:3" ht="15">
      <c r="B73" s="14"/>
      <c r="C73" s="12"/>
    </row>
    <row r="74" spans="2:3" ht="15">
      <c r="B74" s="14"/>
      <c r="C74" s="12"/>
    </row>
    <row r="75" spans="2:3" ht="15">
      <c r="B75" s="14"/>
      <c r="C75" s="12"/>
    </row>
    <row r="76" spans="2:3" ht="15">
      <c r="B76" s="14"/>
      <c r="C76" s="12"/>
    </row>
    <row r="77" spans="2:3" ht="15">
      <c r="B77" s="14"/>
      <c r="C77" s="12"/>
    </row>
    <row r="78" spans="2:3" ht="15">
      <c r="B78" s="14"/>
      <c r="C78" s="12"/>
    </row>
    <row r="79" spans="2:3" ht="15">
      <c r="B79" s="14"/>
      <c r="C79" s="12"/>
    </row>
    <row r="80" spans="2:3" ht="15">
      <c r="B80" s="14"/>
      <c r="C80" s="12"/>
    </row>
    <row r="81" spans="2:3" ht="15">
      <c r="B81" s="14" t="s">
        <v>36</v>
      </c>
      <c r="C81" s="12" t="s">
        <v>42</v>
      </c>
    </row>
    <row r="82" spans="2:3" ht="15">
      <c r="B82" s="27" t="s">
        <v>38</v>
      </c>
      <c r="C82" s="28" t="s">
        <v>39</v>
      </c>
    </row>
  </sheetData>
  <sheetProtection/>
  <mergeCells count="7">
    <mergeCell ref="A44:C44"/>
    <mergeCell ref="A1:C1"/>
    <mergeCell ref="A2:C2"/>
    <mergeCell ref="A3:C3"/>
    <mergeCell ref="A41:C41"/>
    <mergeCell ref="A42:C42"/>
    <mergeCell ref="A43:C4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2016-04-07T13:09:12Z</cp:lastPrinted>
  <dcterms:created xsi:type="dcterms:W3CDTF">1996-10-08T23:32:33Z</dcterms:created>
  <dcterms:modified xsi:type="dcterms:W3CDTF">2016-04-07T13:16:00Z</dcterms:modified>
  <cp:category/>
  <cp:version/>
  <cp:contentType/>
  <cp:contentStatus/>
</cp:coreProperties>
</file>